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sting-S&amp;S\Business Contracts\Forms\BC\"/>
    </mc:Choice>
  </mc:AlternateContent>
  <xr:revisionPtr revIDLastSave="0" documentId="13_ncr:1_{FEC2080C-E624-41F1-9892-F5A24E8C244D}" xr6:coauthVersionLast="36" xr6:coauthVersionMax="36" xr10:uidLastSave="{00000000-0000-0000-0000-000000000000}"/>
  <bookViews>
    <workbookView xWindow="0" yWindow="0" windowWidth="19200" windowHeight="7752" activeTab="2" xr2:uid="{A5DD8535-DA97-4A4F-A78C-2F076EDBDC7C}"/>
  </bookViews>
  <sheets>
    <sheet name="Instructions" sheetId="4" r:id="rId1"/>
    <sheet name="BC Budget Summary" sheetId="1" r:id="rId2"/>
    <sheet name="BC Budget Details" sheetId="5" r:id="rId3"/>
    <sheet name="BC Price List" sheetId="6" r:id="rId4"/>
    <sheet name="Keys" sheetId="7" state="hidden" r:id="rId5"/>
  </sheets>
  <externalReferences>
    <externalReference r:id="rId6"/>
    <externalReference r:id="rId7"/>
  </externalReferences>
  <definedNames>
    <definedName name="BE_RATES">'[1]#4 Future Rate Calculation'!$K$144:$BT$144</definedName>
    <definedName name="Benefit_Total_by_Sub_Code">'[2]#4 Future Rate Calculation'!$BX$3:$BX$158</definedName>
    <definedName name="CBR_TYPE">'[1]Supplement Data'!$D$20:$D$28</definedName>
    <definedName name="External_Rates_OH">'[1]#4 Future Rate Calculation'!$K$146:$BP$146</definedName>
    <definedName name="External_Rates_OH_MU">'[1]#4 Future Rate Calculation'!$K$147:$BP$147</definedName>
    <definedName name="Fiscal_Year_Options">'[1]Supplement Data'!$D$56:$D$66</definedName>
    <definedName name="Ref._Key">'[2]#4 Future Rate Calculation'!$B$3:$B$158</definedName>
    <definedName name="Salary_Sub">'[1]Supplement Data'!$D$15:$D$17</definedName>
    <definedName name="Salary_Total_by_Sub_Code">'[2]#4 Future Rate Calculation'!$BW$3:$BW$158</definedName>
    <definedName name="Service_Nature">'[1]Supplement Data'!$D$43:$D$53</definedName>
    <definedName name="Service_Titles_Tab7_per_unit_type">'[1]#4 Future Rate Calculation'!$K$6:$BR$6</definedName>
    <definedName name="Service_Titles_TAB7_Rate_List_Numbers">'[1]#4 Future Rate Calculation'!$K$1:$BR$1</definedName>
    <definedName name="Service_Titles_TAB7_Rate_List_Titles">'[1]#4 Future Rate Calculation'!$K$4:$BR$4</definedName>
    <definedName name="Subsidized_Rates">'[1]#4 Future Rate Calculation'!$K$145:$BR$145</definedName>
    <definedName name="Tab_4_TOTALS">'[2]#4 Future Rate Calculation'!$BU$3:$BU$158</definedName>
    <definedName name="Y_N">'[1]Supplement Data'!$D$11:$D$14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5" l="1"/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8" i="5"/>
  <c r="B4" i="6" l="1"/>
  <c r="F4" i="6"/>
  <c r="BM43" i="5"/>
  <c r="BJ43" i="5"/>
  <c r="BG43" i="5"/>
  <c r="BD43" i="5"/>
  <c r="BA43" i="5"/>
  <c r="AX43" i="5"/>
  <c r="AU43" i="5"/>
  <c r="AR43" i="5"/>
  <c r="AO43" i="5"/>
  <c r="AL43" i="5"/>
  <c r="AI43" i="5"/>
  <c r="AF43" i="5"/>
  <c r="AC43" i="5"/>
  <c r="Z43" i="5"/>
  <c r="W43" i="5"/>
  <c r="T43" i="5"/>
  <c r="Q43" i="5"/>
  <c r="N43" i="5"/>
  <c r="K43" i="5"/>
  <c r="H43" i="5"/>
  <c r="M36" i="6" l="1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1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17" i="6"/>
  <c r="B11" i="6"/>
  <c r="B10" i="6"/>
  <c r="B9" i="6"/>
  <c r="B8" i="6"/>
  <c r="B7" i="6"/>
  <c r="B6" i="6"/>
  <c r="B5" i="6"/>
  <c r="A3" i="6"/>
  <c r="BP68" i="5"/>
  <c r="BP70" i="5"/>
  <c r="BN70" i="5"/>
  <c r="BN69" i="5"/>
  <c r="BN68" i="5"/>
  <c r="BM71" i="5" s="1"/>
  <c r="BK70" i="5"/>
  <c r="BK69" i="5"/>
  <c r="BK68" i="5"/>
  <c r="BJ71" i="5" s="1"/>
  <c r="BH70" i="5"/>
  <c r="BH69" i="5"/>
  <c r="BH68" i="5"/>
  <c r="BE70" i="5"/>
  <c r="BE69" i="5"/>
  <c r="BE68" i="5"/>
  <c r="BB70" i="5"/>
  <c r="BB69" i="5"/>
  <c r="BB68" i="5"/>
  <c r="AY70" i="5"/>
  <c r="AY69" i="5"/>
  <c r="AY68" i="5"/>
  <c r="AV70" i="5"/>
  <c r="AV69" i="5"/>
  <c r="AV68" i="5"/>
  <c r="AS70" i="5"/>
  <c r="AS69" i="5"/>
  <c r="AS68" i="5"/>
  <c r="AP70" i="5"/>
  <c r="AP69" i="5"/>
  <c r="AP68" i="5"/>
  <c r="AM70" i="5"/>
  <c r="AM69" i="5"/>
  <c r="AM68" i="5"/>
  <c r="AL71" i="5" s="1"/>
  <c r="AJ70" i="5"/>
  <c r="AJ69" i="5"/>
  <c r="AJ68" i="5"/>
  <c r="AI71" i="5" s="1"/>
  <c r="AG70" i="5"/>
  <c r="AG69" i="5"/>
  <c r="AG68" i="5"/>
  <c r="AD70" i="5"/>
  <c r="AD69" i="5"/>
  <c r="AD68" i="5"/>
  <c r="AA70" i="5"/>
  <c r="AA69" i="5"/>
  <c r="AA68" i="5"/>
  <c r="Z71" i="5" s="1"/>
  <c r="X70" i="5"/>
  <c r="X69" i="5"/>
  <c r="X68" i="5"/>
  <c r="U70" i="5"/>
  <c r="U69" i="5"/>
  <c r="U68" i="5"/>
  <c r="R70" i="5"/>
  <c r="R69" i="5"/>
  <c r="R68" i="5"/>
  <c r="Q71" i="5" s="1"/>
  <c r="O70" i="5"/>
  <c r="O69" i="5"/>
  <c r="O68" i="5"/>
  <c r="N71" i="5" s="1"/>
  <c r="L70" i="5"/>
  <c r="L69" i="5"/>
  <c r="L68" i="5"/>
  <c r="K71" i="5" s="1"/>
  <c r="G71" i="5"/>
  <c r="I70" i="5"/>
  <c r="I69" i="5"/>
  <c r="I68" i="5"/>
  <c r="BP69" i="5"/>
  <c r="H46" i="5"/>
  <c r="BQ70" i="5" l="1"/>
  <c r="BG71" i="5"/>
  <c r="AC71" i="5"/>
  <c r="BA71" i="5"/>
  <c r="W71" i="5"/>
  <c r="AU71" i="5"/>
  <c r="H71" i="5"/>
  <c r="AO71" i="5"/>
  <c r="AX71" i="5"/>
  <c r="AF71" i="5"/>
  <c r="BD71" i="5"/>
  <c r="T71" i="5"/>
  <c r="AR71" i="5"/>
  <c r="BQ68" i="5"/>
  <c r="BQ69" i="5" l="1"/>
  <c r="BQ71" i="5" s="1"/>
  <c r="F30" i="1" s="1"/>
  <c r="BM52" i="5" l="1"/>
  <c r="BM62" i="5" s="1"/>
  <c r="BM51" i="5"/>
  <c r="BM50" i="5"/>
  <c r="BM49" i="5"/>
  <c r="BM48" i="5"/>
  <c r="BM47" i="5"/>
  <c r="BM46" i="5"/>
  <c r="BJ52" i="5"/>
  <c r="BJ62" i="5" s="1"/>
  <c r="BJ51" i="5"/>
  <c r="BJ50" i="5"/>
  <c r="BJ49" i="5"/>
  <c r="BJ48" i="5"/>
  <c r="BJ47" i="5"/>
  <c r="BJ46" i="5"/>
  <c r="BG52" i="5"/>
  <c r="BG62" i="5" s="1"/>
  <c r="BG51" i="5"/>
  <c r="BG50" i="5"/>
  <c r="BG49" i="5"/>
  <c r="BG48" i="5"/>
  <c r="BG47" i="5"/>
  <c r="BG46" i="5"/>
  <c r="BD52" i="5"/>
  <c r="BD62" i="5" s="1"/>
  <c r="BD51" i="5"/>
  <c r="BD50" i="5"/>
  <c r="BD49" i="5"/>
  <c r="BD48" i="5"/>
  <c r="BD47" i="5"/>
  <c r="BD46" i="5"/>
  <c r="BA52" i="5"/>
  <c r="BA62" i="5" s="1"/>
  <c r="BA51" i="5"/>
  <c r="BA50" i="5"/>
  <c r="BA49" i="5"/>
  <c r="BA48" i="5"/>
  <c r="BA47" i="5"/>
  <c r="BA46" i="5"/>
  <c r="AX52" i="5"/>
  <c r="AX62" i="5" s="1"/>
  <c r="AX51" i="5"/>
  <c r="AX50" i="5"/>
  <c r="AX49" i="5"/>
  <c r="AX48" i="5"/>
  <c r="AX47" i="5"/>
  <c r="AX46" i="5"/>
  <c r="AU52" i="5"/>
  <c r="AU62" i="5" s="1"/>
  <c r="AU51" i="5"/>
  <c r="AU50" i="5"/>
  <c r="AU49" i="5"/>
  <c r="AU48" i="5"/>
  <c r="AU47" i="5"/>
  <c r="AU46" i="5"/>
  <c r="AR52" i="5"/>
  <c r="AR62" i="5" s="1"/>
  <c r="AR51" i="5"/>
  <c r="AR50" i="5"/>
  <c r="AR49" i="5"/>
  <c r="AR48" i="5"/>
  <c r="AR47" i="5"/>
  <c r="AR46" i="5"/>
  <c r="AO52" i="5"/>
  <c r="AO62" i="5" s="1"/>
  <c r="AO51" i="5"/>
  <c r="AO50" i="5"/>
  <c r="AO49" i="5"/>
  <c r="AO48" i="5"/>
  <c r="AO47" i="5"/>
  <c r="AO46" i="5"/>
  <c r="AL52" i="5"/>
  <c r="AL62" i="5" s="1"/>
  <c r="AL51" i="5"/>
  <c r="AL50" i="5"/>
  <c r="AL49" i="5"/>
  <c r="AL48" i="5"/>
  <c r="AL47" i="5"/>
  <c r="AL46" i="5"/>
  <c r="AI52" i="5"/>
  <c r="AI62" i="5" s="1"/>
  <c r="AI51" i="5"/>
  <c r="AI50" i="5"/>
  <c r="AI49" i="5"/>
  <c r="AI48" i="5"/>
  <c r="AI47" i="5"/>
  <c r="AI46" i="5"/>
  <c r="AF52" i="5"/>
  <c r="AF62" i="5" s="1"/>
  <c r="AF51" i="5"/>
  <c r="AF50" i="5"/>
  <c r="AF49" i="5"/>
  <c r="AF48" i="5"/>
  <c r="AF47" i="5"/>
  <c r="AF46" i="5"/>
  <c r="AC52" i="5"/>
  <c r="AC62" i="5" s="1"/>
  <c r="AC51" i="5"/>
  <c r="AC50" i="5"/>
  <c r="AC49" i="5"/>
  <c r="AC48" i="5"/>
  <c r="AC47" i="5"/>
  <c r="AC46" i="5"/>
  <c r="Z52" i="5"/>
  <c r="Z62" i="5" s="1"/>
  <c r="Z51" i="5"/>
  <c r="Z50" i="5"/>
  <c r="Z49" i="5"/>
  <c r="Z48" i="5"/>
  <c r="Z47" i="5"/>
  <c r="Z46" i="5"/>
  <c r="W52" i="5"/>
  <c r="W62" i="5" s="1"/>
  <c r="W51" i="5"/>
  <c r="W50" i="5"/>
  <c r="W49" i="5"/>
  <c r="W48" i="5"/>
  <c r="W47" i="5"/>
  <c r="W46" i="5"/>
  <c r="T52" i="5"/>
  <c r="T62" i="5" s="1"/>
  <c r="T51" i="5"/>
  <c r="T50" i="5"/>
  <c r="T49" i="5"/>
  <c r="T48" i="5"/>
  <c r="T47" i="5"/>
  <c r="T46" i="5"/>
  <c r="Q52" i="5"/>
  <c r="Q62" i="5" s="1"/>
  <c r="Q51" i="5"/>
  <c r="Q50" i="5"/>
  <c r="Q49" i="5"/>
  <c r="Q48" i="5"/>
  <c r="Q47" i="5"/>
  <c r="Q46" i="5"/>
  <c r="N52" i="5"/>
  <c r="N62" i="5" s="1"/>
  <c r="N51" i="5"/>
  <c r="N50" i="5"/>
  <c r="N49" i="5"/>
  <c r="N48" i="5"/>
  <c r="N47" i="5"/>
  <c r="N46" i="5"/>
  <c r="K52" i="5"/>
  <c r="K62" i="5" s="1"/>
  <c r="K51" i="5"/>
  <c r="K50" i="5"/>
  <c r="K49" i="5"/>
  <c r="K48" i="5"/>
  <c r="K47" i="5"/>
  <c r="K46" i="5"/>
  <c r="BQ39" i="5"/>
  <c r="BQ38" i="5"/>
  <c r="H47" i="5"/>
  <c r="H48" i="5"/>
  <c r="H49" i="5"/>
  <c r="H50" i="5"/>
  <c r="H51" i="5"/>
  <c r="H52" i="5"/>
  <c r="BM40" i="5"/>
  <c r="BM57" i="5" s="1"/>
  <c r="BJ40" i="5"/>
  <c r="BJ57" i="5" s="1"/>
  <c r="BG40" i="5"/>
  <c r="BG57" i="5" s="1"/>
  <c r="BD40" i="5"/>
  <c r="BD57" i="5" s="1"/>
  <c r="BA40" i="5"/>
  <c r="BA57" i="5" s="1"/>
  <c r="AX40" i="5"/>
  <c r="AX57" i="5" s="1"/>
  <c r="AU40" i="5"/>
  <c r="AU57" i="5" s="1"/>
  <c r="AR40" i="5"/>
  <c r="AR56" i="5" s="1"/>
  <c r="AO40" i="5"/>
  <c r="AO57" i="5" s="1"/>
  <c r="AL40" i="5"/>
  <c r="AL57" i="5" s="1"/>
  <c r="AI40" i="5"/>
  <c r="AI56" i="5" s="1"/>
  <c r="AF40" i="5"/>
  <c r="AF56" i="5" s="1"/>
  <c r="AC40" i="5"/>
  <c r="AC56" i="5" s="1"/>
  <c r="Z40" i="5"/>
  <c r="Z57" i="5" s="1"/>
  <c r="W40" i="5"/>
  <c r="W56" i="5" s="1"/>
  <c r="T40" i="5"/>
  <c r="T56" i="5" s="1"/>
  <c r="Q40" i="5"/>
  <c r="Q56" i="5" s="1"/>
  <c r="N40" i="5"/>
  <c r="N56" i="5" s="1"/>
  <c r="K40" i="5"/>
  <c r="K56" i="5" s="1"/>
  <c r="H40" i="5"/>
  <c r="H58" i="5" s="1"/>
  <c r="W57" i="5" l="1"/>
  <c r="AC58" i="5"/>
  <c r="AC53" i="5"/>
  <c r="BQ47" i="5"/>
  <c r="Q57" i="5"/>
  <c r="BG53" i="5"/>
  <c r="K57" i="5"/>
  <c r="AF53" i="5"/>
  <c r="AI53" i="5"/>
  <c r="AF57" i="5"/>
  <c r="T53" i="5"/>
  <c r="AR53" i="5"/>
  <c r="BQ46" i="5"/>
  <c r="BQ52" i="5"/>
  <c r="BQ62" i="5" s="1"/>
  <c r="F31" i="1" s="1"/>
  <c r="K58" i="5"/>
  <c r="T54" i="5"/>
  <c r="AI57" i="5"/>
  <c r="AR57" i="5"/>
  <c r="AF58" i="5"/>
  <c r="BQ51" i="5"/>
  <c r="T57" i="5"/>
  <c r="AI58" i="5"/>
  <c r="AR58" i="5"/>
  <c r="AU53" i="5"/>
  <c r="BA53" i="5"/>
  <c r="BQ50" i="5"/>
  <c r="T58" i="5"/>
  <c r="W53" i="5"/>
  <c r="AU58" i="5"/>
  <c r="BA58" i="5"/>
  <c r="BD53" i="5"/>
  <c r="BD58" i="5"/>
  <c r="BQ49" i="5"/>
  <c r="BQ48" i="5"/>
  <c r="W58" i="5"/>
  <c r="AC57" i="5"/>
  <c r="BG58" i="5"/>
  <c r="H62" i="5"/>
  <c r="H57" i="5"/>
  <c r="H56" i="5"/>
  <c r="Z58" i="5"/>
  <c r="AO58" i="5"/>
  <c r="AX58" i="5"/>
  <c r="BJ58" i="5"/>
  <c r="BM58" i="5"/>
  <c r="AL58" i="5"/>
  <c r="Q58" i="5"/>
  <c r="N53" i="5"/>
  <c r="AO53" i="5"/>
  <c r="BM53" i="5"/>
  <c r="Q54" i="5"/>
  <c r="W54" i="5"/>
  <c r="Z54" i="5"/>
  <c r="AC54" i="5"/>
  <c r="AC63" i="5" s="1"/>
  <c r="AF54" i="5"/>
  <c r="AI54" i="5"/>
  <c r="AL54" i="5"/>
  <c r="AO54" i="5"/>
  <c r="AR54" i="5"/>
  <c r="AU54" i="5"/>
  <c r="AX54" i="5"/>
  <c r="BA54" i="5"/>
  <c r="BD54" i="5"/>
  <c r="BG54" i="5"/>
  <c r="BJ54" i="5"/>
  <c r="BM54" i="5"/>
  <c r="N57" i="5"/>
  <c r="N58" i="5"/>
  <c r="Q53" i="5"/>
  <c r="Z53" i="5"/>
  <c r="AL53" i="5"/>
  <c r="AX53" i="5"/>
  <c r="Q55" i="5"/>
  <c r="T55" i="5"/>
  <c r="W55" i="5"/>
  <c r="Z55" i="5"/>
  <c r="AC55" i="5"/>
  <c r="AF55" i="5"/>
  <c r="AI55" i="5"/>
  <c r="AL55" i="5"/>
  <c r="AO55" i="5"/>
  <c r="AR55" i="5"/>
  <c r="AU55" i="5"/>
  <c r="AX55" i="5"/>
  <c r="BA55" i="5"/>
  <c r="BD55" i="5"/>
  <c r="BG55" i="5"/>
  <c r="BJ55" i="5"/>
  <c r="BM55" i="5"/>
  <c r="BJ53" i="5"/>
  <c r="N54" i="5"/>
  <c r="N55" i="5"/>
  <c r="Z56" i="5"/>
  <c r="AL56" i="5"/>
  <c r="AO56" i="5"/>
  <c r="AU56" i="5"/>
  <c r="AX56" i="5"/>
  <c r="BA56" i="5"/>
  <c r="BD56" i="5"/>
  <c r="BG56" i="5"/>
  <c r="BJ56" i="5"/>
  <c r="BM56" i="5"/>
  <c r="K53" i="5"/>
  <c r="K54" i="5"/>
  <c r="K55" i="5"/>
  <c r="BQ40" i="5"/>
  <c r="H54" i="5"/>
  <c r="H53" i="5"/>
  <c r="H55" i="5"/>
  <c r="BJ63" i="5" l="1"/>
  <c r="BQ58" i="5"/>
  <c r="W63" i="5"/>
  <c r="AR63" i="5"/>
  <c r="BM63" i="5"/>
  <c r="BG63" i="5"/>
  <c r="K63" i="5"/>
  <c r="AL63" i="5"/>
  <c r="AF63" i="5"/>
  <c r="Q63" i="5"/>
  <c r="H63" i="5"/>
  <c r="AO63" i="5"/>
  <c r="T63" i="5"/>
  <c r="AX63" i="5"/>
  <c r="AI63" i="5"/>
  <c r="N63" i="5"/>
  <c r="BA63" i="5"/>
  <c r="Z63" i="5"/>
  <c r="AU63" i="5"/>
  <c r="BD63" i="5"/>
  <c r="BQ56" i="5"/>
  <c r="BQ57" i="5"/>
  <c r="BQ53" i="5"/>
  <c r="BQ54" i="5"/>
  <c r="BQ55" i="5"/>
  <c r="BQ63" i="5" l="1"/>
  <c r="E28" i="1" s="1"/>
  <c r="BO34" i="5" l="1"/>
  <c r="BN34" i="5"/>
  <c r="BL34" i="5"/>
  <c r="BK34" i="5"/>
  <c r="BI34" i="5"/>
  <c r="BH34" i="5"/>
  <c r="BF34" i="5"/>
  <c r="BE34" i="5"/>
  <c r="BC34" i="5"/>
  <c r="BB34" i="5"/>
  <c r="AZ34" i="5"/>
  <c r="AY34" i="5"/>
  <c r="AW34" i="5"/>
  <c r="AV34" i="5"/>
  <c r="AT34" i="5"/>
  <c r="AS34" i="5"/>
  <c r="AQ34" i="5"/>
  <c r="AP34" i="5"/>
  <c r="AN34" i="5"/>
  <c r="AM34" i="5"/>
  <c r="AK34" i="5"/>
  <c r="AJ34" i="5"/>
  <c r="AH34" i="5"/>
  <c r="AG34" i="5"/>
  <c r="AE34" i="5"/>
  <c r="AD34" i="5"/>
  <c r="AB34" i="5"/>
  <c r="AA34" i="5"/>
  <c r="Y34" i="5"/>
  <c r="X34" i="5"/>
  <c r="V34" i="5"/>
  <c r="U34" i="5"/>
  <c r="S34" i="5"/>
  <c r="R34" i="5"/>
  <c r="P34" i="5"/>
  <c r="O34" i="5"/>
  <c r="M34" i="5"/>
  <c r="L34" i="5"/>
  <c r="K1" i="5"/>
  <c r="K30" i="5" s="1"/>
  <c r="BM28" i="5"/>
  <c r="BM44" i="5" s="1"/>
  <c r="BJ28" i="5"/>
  <c r="BJ44" i="5" s="1"/>
  <c r="BG28" i="5"/>
  <c r="BG44" i="5" s="1"/>
  <c r="BD28" i="5"/>
  <c r="BD44" i="5" s="1"/>
  <c r="BA28" i="5"/>
  <c r="BA44" i="5" s="1"/>
  <c r="AX28" i="5"/>
  <c r="AX44" i="5" s="1"/>
  <c r="AU28" i="5"/>
  <c r="AU44" i="5" s="1"/>
  <c r="AR28" i="5"/>
  <c r="AR44" i="5" s="1"/>
  <c r="AO28" i="5"/>
  <c r="AO44" i="5" s="1"/>
  <c r="AL28" i="5"/>
  <c r="AL44" i="5" s="1"/>
  <c r="AI28" i="5"/>
  <c r="AI44" i="5" s="1"/>
  <c r="AF28" i="5"/>
  <c r="AF44" i="5" s="1"/>
  <c r="AC28" i="5"/>
  <c r="AC44" i="5" s="1"/>
  <c r="Z28" i="5"/>
  <c r="Z44" i="5" s="1"/>
  <c r="W28" i="5"/>
  <c r="W44" i="5" s="1"/>
  <c r="T28" i="5"/>
  <c r="T44" i="5" s="1"/>
  <c r="Q28" i="5"/>
  <c r="Q44" i="5" s="1"/>
  <c r="N28" i="5"/>
  <c r="N44" i="5" s="1"/>
  <c r="J34" i="5"/>
  <c r="I34" i="5"/>
  <c r="K28" i="5"/>
  <c r="K44" i="5" s="1"/>
  <c r="H28" i="5"/>
  <c r="H44" i="5" s="1"/>
  <c r="H30" i="5"/>
  <c r="I30" i="5" s="1"/>
  <c r="BP8" i="5"/>
  <c r="BU8" i="5" s="1"/>
  <c r="BN8" i="5"/>
  <c r="BK8" i="5"/>
  <c r="BH8" i="5"/>
  <c r="BE8" i="5"/>
  <c r="BB8" i="5"/>
  <c r="AY8" i="5"/>
  <c r="AV8" i="5"/>
  <c r="AS8" i="5"/>
  <c r="AP8" i="5"/>
  <c r="AM8" i="5"/>
  <c r="AJ8" i="5"/>
  <c r="AG8" i="5"/>
  <c r="AD8" i="5"/>
  <c r="AA8" i="5"/>
  <c r="X8" i="5"/>
  <c r="U8" i="5"/>
  <c r="R8" i="5"/>
  <c r="O8" i="5"/>
  <c r="L8" i="5"/>
  <c r="BP27" i="5"/>
  <c r="BU27" i="5" s="1"/>
  <c r="BP10" i="5"/>
  <c r="BU10" i="5" s="1"/>
  <c r="BP11" i="5"/>
  <c r="BU11" i="5" s="1"/>
  <c r="BP12" i="5"/>
  <c r="BU12" i="5" s="1"/>
  <c r="BP13" i="5"/>
  <c r="BU13" i="5" s="1"/>
  <c r="BP14" i="5"/>
  <c r="BU14" i="5" s="1"/>
  <c r="BP15" i="5"/>
  <c r="BU15" i="5" s="1"/>
  <c r="BP16" i="5"/>
  <c r="BU16" i="5" s="1"/>
  <c r="BP17" i="5"/>
  <c r="BU17" i="5" s="1"/>
  <c r="BP18" i="5"/>
  <c r="BU18" i="5" s="1"/>
  <c r="BP19" i="5"/>
  <c r="BU19" i="5" s="1"/>
  <c r="BP20" i="5"/>
  <c r="BU20" i="5" s="1"/>
  <c r="BP21" i="5"/>
  <c r="BU21" i="5" s="1"/>
  <c r="BP22" i="5"/>
  <c r="BU22" i="5" s="1"/>
  <c r="BP23" i="5"/>
  <c r="BU23" i="5" s="1"/>
  <c r="BP24" i="5"/>
  <c r="BU24" i="5" s="1"/>
  <c r="BP25" i="5"/>
  <c r="BU25" i="5" s="1"/>
  <c r="BP26" i="5"/>
  <c r="BU26" i="5" s="1"/>
  <c r="BP9" i="5"/>
  <c r="BU9" i="5" s="1"/>
  <c r="I9" i="5"/>
  <c r="I8" i="5"/>
  <c r="G8" i="5"/>
  <c r="M8" i="5" s="1"/>
  <c r="BT24" i="5" l="1"/>
  <c r="BT16" i="5"/>
  <c r="BT22" i="5"/>
  <c r="BT14" i="5"/>
  <c r="BT21" i="5"/>
  <c r="BT13" i="5"/>
  <c r="BT8" i="5"/>
  <c r="BT20" i="5"/>
  <c r="BT12" i="5"/>
  <c r="BT9" i="5"/>
  <c r="BT19" i="5"/>
  <c r="BT11" i="5"/>
  <c r="BT18" i="5"/>
  <c r="BT25" i="5"/>
  <c r="BT17" i="5"/>
  <c r="BT27" i="5"/>
  <c r="BT26" i="5"/>
  <c r="BT10" i="5"/>
  <c r="BT23" i="5"/>
  <c r="BT15" i="5"/>
  <c r="M30" i="5"/>
  <c r="L30" i="5"/>
  <c r="N1" i="5"/>
  <c r="BQ44" i="5"/>
  <c r="BR34" i="5"/>
  <c r="BS34" i="5"/>
  <c r="BB9" i="5"/>
  <c r="AP9" i="5"/>
  <c r="BH9" i="5"/>
  <c r="AV9" i="5"/>
  <c r="R9" i="5"/>
  <c r="BN9" i="5"/>
  <c r="AD9" i="5"/>
  <c r="AJ9" i="5"/>
  <c r="X9" i="5"/>
  <c r="BR8" i="5"/>
  <c r="J30" i="5"/>
  <c r="P8" i="5"/>
  <c r="O9" i="5"/>
  <c r="U9" i="5"/>
  <c r="AA9" i="5"/>
  <c r="AG9" i="5"/>
  <c r="AM9" i="5"/>
  <c r="AS9" i="5"/>
  <c r="AY9" i="5"/>
  <c r="BE9" i="5"/>
  <c r="BK9" i="5"/>
  <c r="L9" i="5"/>
  <c r="J8" i="5"/>
  <c r="BO8" i="5"/>
  <c r="BL8" i="5"/>
  <c r="BI8" i="5"/>
  <c r="BF8" i="5"/>
  <c r="BC8" i="5"/>
  <c r="AZ8" i="5"/>
  <c r="AW8" i="5"/>
  <c r="AT8" i="5"/>
  <c r="AQ8" i="5"/>
  <c r="AN8" i="5"/>
  <c r="AK8" i="5"/>
  <c r="AH8" i="5"/>
  <c r="AE8" i="5"/>
  <c r="AB8" i="5"/>
  <c r="Y8" i="5"/>
  <c r="V8" i="5"/>
  <c r="S8" i="5"/>
  <c r="G9" i="5"/>
  <c r="BT28" i="5" l="1"/>
  <c r="D44" i="5" s="1"/>
  <c r="Q1" i="5"/>
  <c r="N30" i="5"/>
  <c r="BR9" i="5"/>
  <c r="G10" i="5"/>
  <c r="AB10" i="5" s="1"/>
  <c r="BN10" i="5"/>
  <c r="BH10" i="5"/>
  <c r="BB10" i="5"/>
  <c r="AV10" i="5"/>
  <c r="AP10" i="5"/>
  <c r="AJ10" i="5"/>
  <c r="BK10" i="5"/>
  <c r="BE10" i="5"/>
  <c r="AY10" i="5"/>
  <c r="AS10" i="5"/>
  <c r="AM10" i="5"/>
  <c r="AG10" i="5"/>
  <c r="AA10" i="5"/>
  <c r="U10" i="5"/>
  <c r="O10" i="5"/>
  <c r="AD10" i="5"/>
  <c r="X10" i="5"/>
  <c r="R10" i="5"/>
  <c r="L10" i="5"/>
  <c r="J9" i="5"/>
  <c r="BO9" i="5"/>
  <c r="BL9" i="5"/>
  <c r="BI9" i="5"/>
  <c r="BF9" i="5"/>
  <c r="BC9" i="5"/>
  <c r="AZ9" i="5"/>
  <c r="AW9" i="5"/>
  <c r="AT9" i="5"/>
  <c r="AQ9" i="5"/>
  <c r="AN9" i="5"/>
  <c r="AK9" i="5"/>
  <c r="AH9" i="5"/>
  <c r="AE9" i="5"/>
  <c r="AB9" i="5"/>
  <c r="Y9" i="5"/>
  <c r="V9" i="5"/>
  <c r="S9" i="5"/>
  <c r="P9" i="5"/>
  <c r="M9" i="5"/>
  <c r="BQ8" i="5"/>
  <c r="BS8" i="5"/>
  <c r="I10" i="5"/>
  <c r="O30" i="5" l="1"/>
  <c r="P30" i="5"/>
  <c r="T1" i="5"/>
  <c r="Q30" i="5"/>
  <c r="AH10" i="5"/>
  <c r="BC10" i="5"/>
  <c r="Y10" i="5"/>
  <c r="J10" i="5"/>
  <c r="AK10" i="5"/>
  <c r="AN10" i="5"/>
  <c r="M10" i="5"/>
  <c r="AW10" i="5"/>
  <c r="P10" i="5"/>
  <c r="AZ10" i="5"/>
  <c r="BF10" i="5"/>
  <c r="AE10" i="5"/>
  <c r="BL10" i="5"/>
  <c r="BI10" i="5"/>
  <c r="BS9" i="5"/>
  <c r="S10" i="5"/>
  <c r="AQ10" i="5"/>
  <c r="BO10" i="5"/>
  <c r="BR10" i="5"/>
  <c r="V10" i="5"/>
  <c r="AT10" i="5"/>
  <c r="BQ9" i="5"/>
  <c r="BK11" i="5"/>
  <c r="BE11" i="5"/>
  <c r="AY11" i="5"/>
  <c r="AS11" i="5"/>
  <c r="AM11" i="5"/>
  <c r="AG11" i="5"/>
  <c r="AA11" i="5"/>
  <c r="U11" i="5"/>
  <c r="O11" i="5"/>
  <c r="L11" i="5"/>
  <c r="BN11" i="5"/>
  <c r="BH11" i="5"/>
  <c r="BB11" i="5"/>
  <c r="AV11" i="5"/>
  <c r="AP11" i="5"/>
  <c r="AJ11" i="5"/>
  <c r="AD11" i="5"/>
  <c r="X11" i="5"/>
  <c r="R11" i="5"/>
  <c r="I11" i="5"/>
  <c r="G11" i="5"/>
  <c r="R30" i="5" l="1"/>
  <c r="S30" i="5"/>
  <c r="W1" i="5"/>
  <c r="T30" i="5"/>
  <c r="BQ10" i="5"/>
  <c r="BS10" i="5"/>
  <c r="BR11" i="5"/>
  <c r="BK12" i="5"/>
  <c r="BK31" i="5" s="1"/>
  <c r="BE12" i="5"/>
  <c r="BE31" i="5" s="1"/>
  <c r="AY12" i="5"/>
  <c r="AY31" i="5" s="1"/>
  <c r="AS12" i="5"/>
  <c r="AS31" i="5" s="1"/>
  <c r="AM12" i="5"/>
  <c r="AM31" i="5" s="1"/>
  <c r="AG12" i="5"/>
  <c r="AG31" i="5" s="1"/>
  <c r="AA12" i="5"/>
  <c r="U12" i="5"/>
  <c r="O12" i="5"/>
  <c r="O31" i="5" s="1"/>
  <c r="BN12" i="5"/>
  <c r="BN31" i="5" s="1"/>
  <c r="BH12" i="5"/>
  <c r="BH31" i="5" s="1"/>
  <c r="BB12" i="5"/>
  <c r="BB31" i="5" s="1"/>
  <c r="AV12" i="5"/>
  <c r="AV31" i="5" s="1"/>
  <c r="AP12" i="5"/>
  <c r="AP31" i="5" s="1"/>
  <c r="AJ12" i="5"/>
  <c r="AJ31" i="5" s="1"/>
  <c r="AD12" i="5"/>
  <c r="AD31" i="5" s="1"/>
  <c r="X12" i="5"/>
  <c r="X31" i="5" s="1"/>
  <c r="R12" i="5"/>
  <c r="R31" i="5" s="1"/>
  <c r="L12" i="5"/>
  <c r="J11" i="5"/>
  <c r="AZ11" i="5"/>
  <c r="AB11" i="5"/>
  <c r="AH11" i="5"/>
  <c r="AW11" i="5"/>
  <c r="Y11" i="5"/>
  <c r="P11" i="5"/>
  <c r="M11" i="5"/>
  <c r="AT11" i="5"/>
  <c r="V11" i="5"/>
  <c r="S11" i="5"/>
  <c r="BC11" i="5"/>
  <c r="BO11" i="5"/>
  <c r="AQ11" i="5"/>
  <c r="BL11" i="5"/>
  <c r="AN11" i="5"/>
  <c r="BF11" i="5"/>
  <c r="BI11" i="5"/>
  <c r="AK11" i="5"/>
  <c r="AE11" i="5"/>
  <c r="I12" i="5"/>
  <c r="I31" i="5" s="1"/>
  <c r="G12" i="5"/>
  <c r="U30" i="5" l="1"/>
  <c r="V30" i="5"/>
  <c r="Z1" i="5"/>
  <c r="W30" i="5"/>
  <c r="AO31" i="5"/>
  <c r="AR31" i="5"/>
  <c r="AU31" i="5"/>
  <c r="BJ31" i="5"/>
  <c r="AF31" i="5"/>
  <c r="AL31" i="5"/>
  <c r="W31" i="5"/>
  <c r="AC31" i="5"/>
  <c r="BG31" i="5"/>
  <c r="AX31" i="5"/>
  <c r="Q31" i="5"/>
  <c r="AI31" i="5"/>
  <c r="BM31" i="5"/>
  <c r="H31" i="5"/>
  <c r="N31" i="5"/>
  <c r="BA31" i="5"/>
  <c r="BD31" i="5"/>
  <c r="BS11" i="5"/>
  <c r="BR12" i="5"/>
  <c r="BQ11" i="5"/>
  <c r="AM13" i="5"/>
  <c r="AA13" i="5"/>
  <c r="U13" i="5"/>
  <c r="BN13" i="5"/>
  <c r="BH13" i="5"/>
  <c r="BB13" i="5"/>
  <c r="AV13" i="5"/>
  <c r="AP13" i="5"/>
  <c r="AJ13" i="5"/>
  <c r="AD13" i="5"/>
  <c r="X13" i="5"/>
  <c r="R13" i="5"/>
  <c r="BE13" i="5"/>
  <c r="AY13" i="5"/>
  <c r="L13" i="5"/>
  <c r="BK13" i="5"/>
  <c r="AS13" i="5"/>
  <c r="AG13" i="5"/>
  <c r="O13" i="5"/>
  <c r="J12" i="5"/>
  <c r="J31" i="5" s="1"/>
  <c r="BO12" i="5"/>
  <c r="BL12" i="5"/>
  <c r="BI12" i="5"/>
  <c r="BF12" i="5"/>
  <c r="BC12" i="5"/>
  <c r="AZ12" i="5"/>
  <c r="AZ31" i="5" s="1"/>
  <c r="AW12" i="5"/>
  <c r="AW31" i="5" s="1"/>
  <c r="AT12" i="5"/>
  <c r="AQ12" i="5"/>
  <c r="AN12" i="5"/>
  <c r="AK12" i="5"/>
  <c r="AH12" i="5"/>
  <c r="AE12" i="5"/>
  <c r="AB12" i="5"/>
  <c r="Y12" i="5"/>
  <c r="Y31" i="5" s="1"/>
  <c r="V12" i="5"/>
  <c r="S12" i="5"/>
  <c r="P12" i="5"/>
  <c r="M12" i="5"/>
  <c r="M31" i="5" s="1"/>
  <c r="G13" i="5"/>
  <c r="I13" i="5"/>
  <c r="X30" i="5" l="1"/>
  <c r="Y30" i="5"/>
  <c r="AC1" i="5"/>
  <c r="Z30" i="5"/>
  <c r="BQ12" i="5"/>
  <c r="BS12" i="5"/>
  <c r="BK14" i="5"/>
  <c r="BE14" i="5"/>
  <c r="AY14" i="5"/>
  <c r="AM14" i="5"/>
  <c r="AA14" i="5"/>
  <c r="BN14" i="5"/>
  <c r="BH14" i="5"/>
  <c r="BB14" i="5"/>
  <c r="AV14" i="5"/>
  <c r="AP14" i="5"/>
  <c r="AJ14" i="5"/>
  <c r="AD14" i="5"/>
  <c r="X14" i="5"/>
  <c r="R14" i="5"/>
  <c r="L14" i="5"/>
  <c r="U14" i="5"/>
  <c r="AS14" i="5"/>
  <c r="AG14" i="5"/>
  <c r="O14" i="5"/>
  <c r="BR13" i="5"/>
  <c r="J13" i="5"/>
  <c r="BO13" i="5"/>
  <c r="BL13" i="5"/>
  <c r="BI13" i="5"/>
  <c r="BF13" i="5"/>
  <c r="BC13" i="5"/>
  <c r="AZ13" i="5"/>
  <c r="AW13" i="5"/>
  <c r="AT13" i="5"/>
  <c r="AQ13" i="5"/>
  <c r="AN13" i="5"/>
  <c r="AK13" i="5"/>
  <c r="AH13" i="5"/>
  <c r="AE13" i="5"/>
  <c r="AB13" i="5"/>
  <c r="Y13" i="5"/>
  <c r="V13" i="5"/>
  <c r="S13" i="5"/>
  <c r="P13" i="5"/>
  <c r="M13" i="5"/>
  <c r="I14" i="5"/>
  <c r="G14" i="5"/>
  <c r="AA30" i="5" l="1"/>
  <c r="AB30" i="5"/>
  <c r="AF1" i="5"/>
  <c r="AC30" i="5"/>
  <c r="BQ13" i="5"/>
  <c r="BR14" i="5"/>
  <c r="BS13" i="5"/>
  <c r="BN15" i="5"/>
  <c r="BH15" i="5"/>
  <c r="BB15" i="5"/>
  <c r="AV15" i="5"/>
  <c r="AP15" i="5"/>
  <c r="AJ15" i="5"/>
  <c r="AD15" i="5"/>
  <c r="X15" i="5"/>
  <c r="R15" i="5"/>
  <c r="L15" i="5"/>
  <c r="BK15" i="5"/>
  <c r="BE15" i="5"/>
  <c r="AY15" i="5"/>
  <c r="AS15" i="5"/>
  <c r="AM15" i="5"/>
  <c r="AG15" i="5"/>
  <c r="AA15" i="5"/>
  <c r="U15" i="5"/>
  <c r="O15" i="5"/>
  <c r="J14" i="5"/>
  <c r="BO14" i="5"/>
  <c r="BL14" i="5"/>
  <c r="BI14" i="5"/>
  <c r="BF14" i="5"/>
  <c r="BC14" i="5"/>
  <c r="AZ14" i="5"/>
  <c r="AW14" i="5"/>
  <c r="AT14" i="5"/>
  <c r="AQ14" i="5"/>
  <c r="AN14" i="5"/>
  <c r="AK14" i="5"/>
  <c r="AH14" i="5"/>
  <c r="AE14" i="5"/>
  <c r="AB14" i="5"/>
  <c r="Y14" i="5"/>
  <c r="V14" i="5"/>
  <c r="S14" i="5"/>
  <c r="P14" i="5"/>
  <c r="M14" i="5"/>
  <c r="G15" i="5"/>
  <c r="I15" i="5"/>
  <c r="AD30" i="5" l="1"/>
  <c r="AE30" i="5"/>
  <c r="AI1" i="5"/>
  <c r="AF30" i="5"/>
  <c r="BQ14" i="5"/>
  <c r="BN16" i="5"/>
  <c r="BH16" i="5"/>
  <c r="BB16" i="5"/>
  <c r="AV16" i="5"/>
  <c r="AP16" i="5"/>
  <c r="AJ16" i="5"/>
  <c r="AD16" i="5"/>
  <c r="X16" i="5"/>
  <c r="R16" i="5"/>
  <c r="L16" i="5"/>
  <c r="BK16" i="5"/>
  <c r="BE16" i="5"/>
  <c r="AY16" i="5"/>
  <c r="AS16" i="5"/>
  <c r="AM16" i="5"/>
  <c r="AG16" i="5"/>
  <c r="AA16" i="5"/>
  <c r="U16" i="5"/>
  <c r="O16" i="5"/>
  <c r="BS14" i="5"/>
  <c r="BR15" i="5"/>
  <c r="J15" i="5"/>
  <c r="BI15" i="5"/>
  <c r="AK15" i="5"/>
  <c r="BF15" i="5"/>
  <c r="AH15" i="5"/>
  <c r="P15" i="5"/>
  <c r="M15" i="5"/>
  <c r="BO15" i="5"/>
  <c r="AQ15" i="5"/>
  <c r="BC15" i="5"/>
  <c r="AE15" i="5"/>
  <c r="BL15" i="5"/>
  <c r="AZ15" i="5"/>
  <c r="AB15" i="5"/>
  <c r="AW15" i="5"/>
  <c r="Y15" i="5"/>
  <c r="AT15" i="5"/>
  <c r="V15" i="5"/>
  <c r="S15" i="5"/>
  <c r="AN15" i="5"/>
  <c r="I16" i="5"/>
  <c r="G16" i="5"/>
  <c r="AG30" i="5" l="1"/>
  <c r="AH30" i="5"/>
  <c r="AL1" i="5"/>
  <c r="AI30" i="5"/>
  <c r="U32" i="5"/>
  <c r="T32" i="5" s="1"/>
  <c r="AP32" i="5"/>
  <c r="BQ15" i="5"/>
  <c r="BS15" i="5"/>
  <c r="L17" i="5"/>
  <c r="AP17" i="5"/>
  <c r="AD17" i="5"/>
  <c r="BK17" i="5"/>
  <c r="BE17" i="5"/>
  <c r="BE32" i="5" s="1"/>
  <c r="AY17" i="5"/>
  <c r="AS17" i="5"/>
  <c r="AM17" i="5"/>
  <c r="AG17" i="5"/>
  <c r="AA17" i="5"/>
  <c r="U17" i="5"/>
  <c r="O17" i="5"/>
  <c r="BH17" i="5"/>
  <c r="X17" i="5"/>
  <c r="BB17" i="5"/>
  <c r="R17" i="5"/>
  <c r="BN17" i="5"/>
  <c r="AV17" i="5"/>
  <c r="AV32" i="5" s="1"/>
  <c r="AJ17" i="5"/>
  <c r="BR16" i="5"/>
  <c r="J16" i="5"/>
  <c r="BO16" i="5"/>
  <c r="BL16" i="5"/>
  <c r="BI16" i="5"/>
  <c r="BF16" i="5"/>
  <c r="BC16" i="5"/>
  <c r="AZ16" i="5"/>
  <c r="AW16" i="5"/>
  <c r="AT16" i="5"/>
  <c r="AQ16" i="5"/>
  <c r="AN16" i="5"/>
  <c r="AK16" i="5"/>
  <c r="AH16" i="5"/>
  <c r="AE16" i="5"/>
  <c r="AB16" i="5"/>
  <c r="Y16" i="5"/>
  <c r="V16" i="5"/>
  <c r="S16" i="5"/>
  <c r="M16" i="5"/>
  <c r="P16" i="5"/>
  <c r="G17" i="5"/>
  <c r="I17" i="5"/>
  <c r="AJ30" i="5" l="1"/>
  <c r="AK30" i="5"/>
  <c r="AO1" i="5"/>
  <c r="AL30" i="5"/>
  <c r="AO32" i="5"/>
  <c r="BD32" i="5"/>
  <c r="AU32" i="5"/>
  <c r="BR17" i="5"/>
  <c r="BQ16" i="5"/>
  <c r="BS16" i="5"/>
  <c r="BN18" i="5"/>
  <c r="BB18" i="5"/>
  <c r="AD18" i="5"/>
  <c r="R18" i="5"/>
  <c r="L18" i="5"/>
  <c r="BK18" i="5"/>
  <c r="BE18" i="5"/>
  <c r="AY18" i="5"/>
  <c r="AS18" i="5"/>
  <c r="AM18" i="5"/>
  <c r="AG18" i="5"/>
  <c r="AA18" i="5"/>
  <c r="U18" i="5"/>
  <c r="O18" i="5"/>
  <c r="AJ18" i="5"/>
  <c r="BH18" i="5"/>
  <c r="AV18" i="5"/>
  <c r="AP18" i="5"/>
  <c r="X18" i="5"/>
  <c r="J17" i="5"/>
  <c r="BO17" i="5"/>
  <c r="BL17" i="5"/>
  <c r="BI17" i="5"/>
  <c r="BF17" i="5"/>
  <c r="BF32" i="5" s="1"/>
  <c r="BC17" i="5"/>
  <c r="AZ17" i="5"/>
  <c r="AW17" i="5"/>
  <c r="AT17" i="5"/>
  <c r="AQ17" i="5"/>
  <c r="AN17" i="5"/>
  <c r="AK17" i="5"/>
  <c r="AH17" i="5"/>
  <c r="AE17" i="5"/>
  <c r="AB17" i="5"/>
  <c r="Y17" i="5"/>
  <c r="V17" i="5"/>
  <c r="S17" i="5"/>
  <c r="P17" i="5"/>
  <c r="P32" i="5" s="1"/>
  <c r="M17" i="5"/>
  <c r="I18" i="5"/>
  <c r="G18" i="5"/>
  <c r="AM30" i="5" l="1"/>
  <c r="AN30" i="5"/>
  <c r="AR1" i="5"/>
  <c r="AO30" i="5"/>
  <c r="BQ17" i="5"/>
  <c r="BR18" i="5"/>
  <c r="BS17" i="5"/>
  <c r="BK19" i="5"/>
  <c r="BE19" i="5"/>
  <c r="AY19" i="5"/>
  <c r="AS19" i="5"/>
  <c r="AM19" i="5"/>
  <c r="AG19" i="5"/>
  <c r="AA19" i="5"/>
  <c r="U19" i="5"/>
  <c r="O19" i="5"/>
  <c r="L19" i="5"/>
  <c r="BN19" i="5"/>
  <c r="BH19" i="5"/>
  <c r="BB19" i="5"/>
  <c r="AV19" i="5"/>
  <c r="AP19" i="5"/>
  <c r="AJ19" i="5"/>
  <c r="AD19" i="5"/>
  <c r="X19" i="5"/>
  <c r="R19" i="5"/>
  <c r="J18" i="5"/>
  <c r="BO18" i="5"/>
  <c r="BL18" i="5"/>
  <c r="BI18" i="5"/>
  <c r="BF18" i="5"/>
  <c r="BC18" i="5"/>
  <c r="AZ18" i="5"/>
  <c r="AW18" i="5"/>
  <c r="AT18" i="5"/>
  <c r="AQ18" i="5"/>
  <c r="AN18" i="5"/>
  <c r="AK18" i="5"/>
  <c r="AH18" i="5"/>
  <c r="AE18" i="5"/>
  <c r="AB18" i="5"/>
  <c r="Y18" i="5"/>
  <c r="V18" i="5"/>
  <c r="S18" i="5"/>
  <c r="M18" i="5"/>
  <c r="P18" i="5"/>
  <c r="G19" i="5"/>
  <c r="I19" i="5"/>
  <c r="AP30" i="5" l="1"/>
  <c r="AQ30" i="5"/>
  <c r="AU1" i="5"/>
  <c r="AR30" i="5"/>
  <c r="BQ18" i="5"/>
  <c r="BR19" i="5"/>
  <c r="BS18" i="5"/>
  <c r="BK20" i="5"/>
  <c r="BE20" i="5"/>
  <c r="AY20" i="5"/>
  <c r="AS20" i="5"/>
  <c r="AM20" i="5"/>
  <c r="AG20" i="5"/>
  <c r="AA20" i="5"/>
  <c r="U20" i="5"/>
  <c r="O20" i="5"/>
  <c r="BN20" i="5"/>
  <c r="BH20" i="5"/>
  <c r="BB20" i="5"/>
  <c r="AV20" i="5"/>
  <c r="AP20" i="5"/>
  <c r="AJ20" i="5"/>
  <c r="AD20" i="5"/>
  <c r="X20" i="5"/>
  <c r="R20" i="5"/>
  <c r="L20" i="5"/>
  <c r="J19" i="5"/>
  <c r="AT19" i="5"/>
  <c r="V19" i="5"/>
  <c r="BO19" i="5"/>
  <c r="AQ19" i="5"/>
  <c r="S19" i="5"/>
  <c r="P19" i="5"/>
  <c r="M19" i="5"/>
  <c r="AZ19" i="5"/>
  <c r="BL19" i="5"/>
  <c r="AN19" i="5"/>
  <c r="BI19" i="5"/>
  <c r="AK19" i="5"/>
  <c r="AW19" i="5"/>
  <c r="BF19" i="5"/>
  <c r="AH19" i="5"/>
  <c r="AB19" i="5"/>
  <c r="BC19" i="5"/>
  <c r="AE19" i="5"/>
  <c r="Y19" i="5"/>
  <c r="I20" i="5"/>
  <c r="G20" i="5"/>
  <c r="AS30" i="5" l="1"/>
  <c r="AT30" i="5"/>
  <c r="AX1" i="5"/>
  <c r="AU30" i="5"/>
  <c r="BQ19" i="5"/>
  <c r="BS19" i="5"/>
  <c r="BE21" i="5"/>
  <c r="AY21" i="5"/>
  <c r="AS21" i="5"/>
  <c r="U21" i="5"/>
  <c r="O21" i="5"/>
  <c r="BN21" i="5"/>
  <c r="BH21" i="5"/>
  <c r="BB21" i="5"/>
  <c r="AV21" i="5"/>
  <c r="AP21" i="5"/>
  <c r="AJ21" i="5"/>
  <c r="AD21" i="5"/>
  <c r="X21" i="5"/>
  <c r="R21" i="5"/>
  <c r="BK21" i="5"/>
  <c r="AM21" i="5"/>
  <c r="L21" i="5"/>
  <c r="AG21" i="5"/>
  <c r="AA21" i="5"/>
  <c r="BR20" i="5"/>
  <c r="J20" i="5"/>
  <c r="BO20" i="5"/>
  <c r="BL20" i="5"/>
  <c r="BI20" i="5"/>
  <c r="BF20" i="5"/>
  <c r="BC20" i="5"/>
  <c r="AZ20" i="5"/>
  <c r="AW20" i="5"/>
  <c r="AT20" i="5"/>
  <c r="AQ20" i="5"/>
  <c r="AN20" i="5"/>
  <c r="AK20" i="5"/>
  <c r="AH20" i="5"/>
  <c r="AE20" i="5"/>
  <c r="AB20" i="5"/>
  <c r="Y20" i="5"/>
  <c r="V20" i="5"/>
  <c r="S20" i="5"/>
  <c r="P20" i="5"/>
  <c r="M20" i="5"/>
  <c r="G21" i="5"/>
  <c r="I21" i="5"/>
  <c r="AV30" i="5" l="1"/>
  <c r="AW30" i="5"/>
  <c r="BA1" i="5"/>
  <c r="AX30" i="5"/>
  <c r="BQ20" i="5"/>
  <c r="BR21" i="5"/>
  <c r="BS20" i="5"/>
  <c r="BE22" i="5"/>
  <c r="AG22" i="5"/>
  <c r="U22" i="5"/>
  <c r="BK22" i="5"/>
  <c r="BN22" i="5"/>
  <c r="BH22" i="5"/>
  <c r="BB22" i="5"/>
  <c r="AV22" i="5"/>
  <c r="AP22" i="5"/>
  <c r="AJ22" i="5"/>
  <c r="AD22" i="5"/>
  <c r="X22" i="5"/>
  <c r="R22" i="5"/>
  <c r="L22" i="5"/>
  <c r="AS22" i="5"/>
  <c r="O22" i="5"/>
  <c r="AY22" i="5"/>
  <c r="AA22" i="5"/>
  <c r="AM22" i="5"/>
  <c r="J21" i="5"/>
  <c r="BO21" i="5"/>
  <c r="BL21" i="5"/>
  <c r="BI21" i="5"/>
  <c r="BF21" i="5"/>
  <c r="BC21" i="5"/>
  <c r="AZ21" i="5"/>
  <c r="AW21" i="5"/>
  <c r="AT21" i="5"/>
  <c r="AQ21" i="5"/>
  <c r="AN21" i="5"/>
  <c r="AK21" i="5"/>
  <c r="AH21" i="5"/>
  <c r="AE21" i="5"/>
  <c r="AB21" i="5"/>
  <c r="Y21" i="5"/>
  <c r="V21" i="5"/>
  <c r="S21" i="5"/>
  <c r="M21" i="5"/>
  <c r="P21" i="5"/>
  <c r="I22" i="5"/>
  <c r="G22" i="5"/>
  <c r="AY30" i="5" l="1"/>
  <c r="AZ30" i="5"/>
  <c r="BD1" i="5"/>
  <c r="BA30" i="5"/>
  <c r="BQ21" i="5"/>
  <c r="BR22" i="5"/>
  <c r="BS21" i="5"/>
  <c r="BN23" i="5"/>
  <c r="BH23" i="5"/>
  <c r="BB23" i="5"/>
  <c r="AV23" i="5"/>
  <c r="AP23" i="5"/>
  <c r="AJ23" i="5"/>
  <c r="AD23" i="5"/>
  <c r="X23" i="5"/>
  <c r="R23" i="5"/>
  <c r="L23" i="5"/>
  <c r="BK23" i="5"/>
  <c r="BE23" i="5"/>
  <c r="AY23" i="5"/>
  <c r="AS23" i="5"/>
  <c r="AM23" i="5"/>
  <c r="AG23" i="5"/>
  <c r="AA23" i="5"/>
  <c r="U23" i="5"/>
  <c r="O23" i="5"/>
  <c r="J22" i="5"/>
  <c r="BO22" i="5"/>
  <c r="BL22" i="5"/>
  <c r="BI22" i="5"/>
  <c r="BF22" i="5"/>
  <c r="BC22" i="5"/>
  <c r="AZ22" i="5"/>
  <c r="AW22" i="5"/>
  <c r="AT22" i="5"/>
  <c r="AQ22" i="5"/>
  <c r="AN22" i="5"/>
  <c r="AK22" i="5"/>
  <c r="AH22" i="5"/>
  <c r="AE22" i="5"/>
  <c r="AB22" i="5"/>
  <c r="Y22" i="5"/>
  <c r="V22" i="5"/>
  <c r="S22" i="5"/>
  <c r="P22" i="5"/>
  <c r="M22" i="5"/>
  <c r="G23" i="5"/>
  <c r="I23" i="5"/>
  <c r="BB30" i="5" l="1"/>
  <c r="BC30" i="5"/>
  <c r="BG1" i="5"/>
  <c r="BD30" i="5"/>
  <c r="BS22" i="5"/>
  <c r="BN24" i="5"/>
  <c r="BH24" i="5"/>
  <c r="BB24" i="5"/>
  <c r="AV24" i="5"/>
  <c r="AP24" i="5"/>
  <c r="AJ24" i="5"/>
  <c r="AD24" i="5"/>
  <c r="X24" i="5"/>
  <c r="R24" i="5"/>
  <c r="L24" i="5"/>
  <c r="BK24" i="5"/>
  <c r="BE24" i="5"/>
  <c r="AY24" i="5"/>
  <c r="AS24" i="5"/>
  <c r="AM24" i="5"/>
  <c r="AG24" i="5"/>
  <c r="AA24" i="5"/>
  <c r="U24" i="5"/>
  <c r="O24" i="5"/>
  <c r="BQ22" i="5"/>
  <c r="BR23" i="5"/>
  <c r="J23" i="5"/>
  <c r="BC23" i="5"/>
  <c r="AE23" i="5"/>
  <c r="V23" i="5"/>
  <c r="AK23" i="5"/>
  <c r="AZ23" i="5"/>
  <c r="AB23" i="5"/>
  <c r="P23" i="5"/>
  <c r="M23" i="5"/>
  <c r="BI23" i="5"/>
  <c r="BF23" i="5"/>
  <c r="AW23" i="5"/>
  <c r="Y23" i="5"/>
  <c r="AT23" i="5"/>
  <c r="AH23" i="5"/>
  <c r="BO23" i="5"/>
  <c r="AQ23" i="5"/>
  <c r="S23" i="5"/>
  <c r="BL23" i="5"/>
  <c r="AN23" i="5"/>
  <c r="I24" i="5"/>
  <c r="G24" i="5"/>
  <c r="BE30" i="5" l="1"/>
  <c r="BF30" i="5"/>
  <c r="BJ1" i="5"/>
  <c r="BG30" i="5"/>
  <c r="BS23" i="5"/>
  <c r="BQ23" i="5"/>
  <c r="L25" i="5"/>
  <c r="BN25" i="5"/>
  <c r="BH25" i="5"/>
  <c r="BB25" i="5"/>
  <c r="AV25" i="5"/>
  <c r="AJ25" i="5"/>
  <c r="BK25" i="5"/>
  <c r="BE25" i="5"/>
  <c r="AY25" i="5"/>
  <c r="AS25" i="5"/>
  <c r="AM25" i="5"/>
  <c r="AG25" i="5"/>
  <c r="AA25" i="5"/>
  <c r="U25" i="5"/>
  <c r="O25" i="5"/>
  <c r="AD25" i="5"/>
  <c r="AP25" i="5"/>
  <c r="X25" i="5"/>
  <c r="R25" i="5"/>
  <c r="BR24" i="5"/>
  <c r="J24" i="5"/>
  <c r="BO24" i="5"/>
  <c r="BL24" i="5"/>
  <c r="BI24" i="5"/>
  <c r="BF24" i="5"/>
  <c r="BC24" i="5"/>
  <c r="AZ24" i="5"/>
  <c r="AW24" i="5"/>
  <c r="AT24" i="5"/>
  <c r="AQ24" i="5"/>
  <c r="AN24" i="5"/>
  <c r="AK24" i="5"/>
  <c r="AH24" i="5"/>
  <c r="AE24" i="5"/>
  <c r="AB24" i="5"/>
  <c r="Y24" i="5"/>
  <c r="V24" i="5"/>
  <c r="S24" i="5"/>
  <c r="P24" i="5"/>
  <c r="M24" i="5"/>
  <c r="I25" i="5"/>
  <c r="G25" i="5"/>
  <c r="BH30" i="5" l="1"/>
  <c r="BI30" i="5"/>
  <c r="BM1" i="5"/>
  <c r="BJ30" i="5"/>
  <c r="BS24" i="5"/>
  <c r="BH26" i="5"/>
  <c r="AP26" i="5"/>
  <c r="X26" i="5"/>
  <c r="R26" i="5"/>
  <c r="L26" i="5"/>
  <c r="BK26" i="5"/>
  <c r="BE26" i="5"/>
  <c r="AY26" i="5"/>
  <c r="AS26" i="5"/>
  <c r="AM26" i="5"/>
  <c r="AG26" i="5"/>
  <c r="AA26" i="5"/>
  <c r="U26" i="5"/>
  <c r="O26" i="5"/>
  <c r="BN26" i="5"/>
  <c r="BB26" i="5"/>
  <c r="AJ26" i="5"/>
  <c r="AV26" i="5"/>
  <c r="AD26" i="5"/>
  <c r="BQ24" i="5"/>
  <c r="BR25" i="5"/>
  <c r="J25" i="5"/>
  <c r="BO25" i="5"/>
  <c r="BL25" i="5"/>
  <c r="BI25" i="5"/>
  <c r="BF25" i="5"/>
  <c r="BC25" i="5"/>
  <c r="AZ25" i="5"/>
  <c r="AW25" i="5"/>
  <c r="AT25" i="5"/>
  <c r="AQ25" i="5"/>
  <c r="AN25" i="5"/>
  <c r="AK25" i="5"/>
  <c r="AH25" i="5"/>
  <c r="AE25" i="5"/>
  <c r="AB25" i="5"/>
  <c r="Y25" i="5"/>
  <c r="V25" i="5"/>
  <c r="S25" i="5"/>
  <c r="P25" i="5"/>
  <c r="M25" i="5"/>
  <c r="G26" i="5"/>
  <c r="I26" i="5"/>
  <c r="BK30" i="5" l="1"/>
  <c r="BL30" i="5"/>
  <c r="BM30" i="5"/>
  <c r="BR26" i="5"/>
  <c r="BQ25" i="5"/>
  <c r="BS25" i="5"/>
  <c r="L27" i="5"/>
  <c r="BK27" i="5"/>
  <c r="BE27" i="5"/>
  <c r="AY27" i="5"/>
  <c r="AS27" i="5"/>
  <c r="AM27" i="5"/>
  <c r="AG27" i="5"/>
  <c r="AA27" i="5"/>
  <c r="U27" i="5"/>
  <c r="O27" i="5"/>
  <c r="BN27" i="5"/>
  <c r="BH27" i="5"/>
  <c r="BB27" i="5"/>
  <c r="AV27" i="5"/>
  <c r="AP27" i="5"/>
  <c r="AJ27" i="5"/>
  <c r="AD27" i="5"/>
  <c r="X27" i="5"/>
  <c r="R27" i="5"/>
  <c r="J26" i="5"/>
  <c r="BO26" i="5"/>
  <c r="BL26" i="5"/>
  <c r="BI26" i="5"/>
  <c r="BF26" i="5"/>
  <c r="BC26" i="5"/>
  <c r="AZ26" i="5"/>
  <c r="AW26" i="5"/>
  <c r="AT26" i="5"/>
  <c r="AQ26" i="5"/>
  <c r="AN26" i="5"/>
  <c r="AK26" i="5"/>
  <c r="AH26" i="5"/>
  <c r="AE26" i="5"/>
  <c r="AB26" i="5"/>
  <c r="Y26" i="5"/>
  <c r="V26" i="5"/>
  <c r="S26" i="5"/>
  <c r="M26" i="5"/>
  <c r="P26" i="5"/>
  <c r="I27" i="5"/>
  <c r="G27" i="5"/>
  <c r="BN30" i="5" l="1"/>
  <c r="BO30" i="5"/>
  <c r="BB28" i="5"/>
  <c r="BA45" i="5" s="1"/>
  <c r="BA61" i="5" s="1"/>
  <c r="BA64" i="5" s="1"/>
  <c r="BB32" i="5"/>
  <c r="BB33" i="5"/>
  <c r="BA33" i="5" s="1"/>
  <c r="AY28" i="5"/>
  <c r="AX45" i="5" s="1"/>
  <c r="AX61" i="5" s="1"/>
  <c r="AX64" i="5" s="1"/>
  <c r="AY32" i="5"/>
  <c r="AY33" i="5"/>
  <c r="AX33" i="5" s="1"/>
  <c r="R28" i="5"/>
  <c r="Q45" i="5" s="1"/>
  <c r="Q61" i="5" s="1"/>
  <c r="Q64" i="5" s="1"/>
  <c r="R32" i="5"/>
  <c r="R33" i="5"/>
  <c r="Q33" i="5" s="1"/>
  <c r="O28" i="5"/>
  <c r="N45" i="5" s="1"/>
  <c r="N61" i="5" s="1"/>
  <c r="N64" i="5" s="1"/>
  <c r="O32" i="5"/>
  <c r="O33" i="5"/>
  <c r="N33" i="5" s="1"/>
  <c r="BK28" i="5"/>
  <c r="BJ45" i="5" s="1"/>
  <c r="BJ61" i="5" s="1"/>
  <c r="BJ64" i="5" s="1"/>
  <c r="BK32" i="5"/>
  <c r="BK33" i="5"/>
  <c r="BJ33" i="5" s="1"/>
  <c r="BH28" i="5"/>
  <c r="BG45" i="5" s="1"/>
  <c r="BG61" i="5" s="1"/>
  <c r="BG64" i="5" s="1"/>
  <c r="BH32" i="5"/>
  <c r="BH33" i="5"/>
  <c r="BG33" i="5" s="1"/>
  <c r="BE28" i="5"/>
  <c r="BD45" i="5" s="1"/>
  <c r="BD61" i="5" s="1"/>
  <c r="BD64" i="5" s="1"/>
  <c r="BE33" i="5"/>
  <c r="AS28" i="5"/>
  <c r="AR45" i="5" s="1"/>
  <c r="AR61" i="5" s="1"/>
  <c r="AR64" i="5" s="1"/>
  <c r="AS32" i="5"/>
  <c r="AS33" i="5"/>
  <c r="AR33" i="5" s="1"/>
  <c r="BN28" i="5"/>
  <c r="BM45" i="5" s="1"/>
  <c r="BM61" i="5" s="1"/>
  <c r="BM64" i="5" s="1"/>
  <c r="BN32" i="5"/>
  <c r="BN33" i="5"/>
  <c r="BM33" i="5" s="1"/>
  <c r="X28" i="5"/>
  <c r="W45" i="5" s="1"/>
  <c r="W61" i="5" s="1"/>
  <c r="W64" i="5" s="1"/>
  <c r="X32" i="5"/>
  <c r="X33" i="5"/>
  <c r="W33" i="5" s="1"/>
  <c r="AD28" i="5"/>
  <c r="AC45" i="5" s="1"/>
  <c r="AC61" i="5" s="1"/>
  <c r="AC64" i="5" s="1"/>
  <c r="AD32" i="5"/>
  <c r="AD33" i="5"/>
  <c r="AC33" i="5" s="1"/>
  <c r="U28" i="5"/>
  <c r="T45" i="5" s="1"/>
  <c r="T61" i="5" s="1"/>
  <c r="T64" i="5" s="1"/>
  <c r="U31" i="5"/>
  <c r="U33" i="5"/>
  <c r="T33" i="5" s="1"/>
  <c r="L28" i="5"/>
  <c r="K45" i="5" s="1"/>
  <c r="K61" i="5" s="1"/>
  <c r="K64" i="5" s="1"/>
  <c r="L31" i="5"/>
  <c r="L32" i="5"/>
  <c r="K32" i="5" s="1"/>
  <c r="L33" i="5"/>
  <c r="K33" i="5" s="1"/>
  <c r="I28" i="5"/>
  <c r="H45" i="5" s="1"/>
  <c r="H61" i="5" s="1"/>
  <c r="H64" i="5" s="1"/>
  <c r="I32" i="5"/>
  <c r="I33" i="5"/>
  <c r="AJ28" i="5"/>
  <c r="AI45" i="5" s="1"/>
  <c r="AI61" i="5" s="1"/>
  <c r="AI64" i="5" s="1"/>
  <c r="AJ32" i="5"/>
  <c r="AJ33" i="5"/>
  <c r="AI33" i="5" s="1"/>
  <c r="AA28" i="5"/>
  <c r="Z45" i="5" s="1"/>
  <c r="Z61" i="5" s="1"/>
  <c r="Z64" i="5" s="1"/>
  <c r="AA31" i="5"/>
  <c r="AA32" i="5"/>
  <c r="Z32" i="5" s="1"/>
  <c r="AA33" i="5"/>
  <c r="Z33" i="5" s="1"/>
  <c r="AP28" i="5"/>
  <c r="AO45" i="5" s="1"/>
  <c r="AO61" i="5" s="1"/>
  <c r="AO64" i="5" s="1"/>
  <c r="AP33" i="5"/>
  <c r="AG28" i="5"/>
  <c r="AF45" i="5" s="1"/>
  <c r="AF61" i="5" s="1"/>
  <c r="AF64" i="5" s="1"/>
  <c r="AG32" i="5"/>
  <c r="AG33" i="5"/>
  <c r="AF33" i="5" s="1"/>
  <c r="AV28" i="5"/>
  <c r="AU45" i="5" s="1"/>
  <c r="AU61" i="5" s="1"/>
  <c r="AU64" i="5" s="1"/>
  <c r="AV33" i="5"/>
  <c r="AM28" i="5"/>
  <c r="AL45" i="5" s="1"/>
  <c r="AL61" i="5" s="1"/>
  <c r="AL64" i="5" s="1"/>
  <c r="AM32" i="5"/>
  <c r="AM33" i="5"/>
  <c r="AL33" i="5" s="1"/>
  <c r="BQ26" i="5"/>
  <c r="BS26" i="5"/>
  <c r="BR27" i="5"/>
  <c r="BR28" i="5" s="1"/>
  <c r="J27" i="5"/>
  <c r="BL27" i="5"/>
  <c r="AN27" i="5"/>
  <c r="AT27" i="5"/>
  <c r="V27" i="5"/>
  <c r="BI27" i="5"/>
  <c r="AK27" i="5"/>
  <c r="P27" i="5"/>
  <c r="M27" i="5"/>
  <c r="BF27" i="5"/>
  <c r="AH27" i="5"/>
  <c r="BC27" i="5"/>
  <c r="AE27" i="5"/>
  <c r="S27" i="5"/>
  <c r="AZ27" i="5"/>
  <c r="AB27" i="5"/>
  <c r="AW27" i="5"/>
  <c r="Y27" i="5"/>
  <c r="BO27" i="5"/>
  <c r="AQ27" i="5"/>
  <c r="BQ45" i="5" l="1"/>
  <c r="BQ61" i="5" s="1"/>
  <c r="AW28" i="5"/>
  <c r="AW32" i="5"/>
  <c r="AW33" i="5"/>
  <c r="M28" i="5"/>
  <c r="M32" i="5"/>
  <c r="M33" i="5"/>
  <c r="J28" i="5"/>
  <c r="J32" i="5"/>
  <c r="J33" i="5"/>
  <c r="AZ28" i="5"/>
  <c r="AZ32" i="5"/>
  <c r="AZ33" i="5"/>
  <c r="AK28" i="5"/>
  <c r="AK31" i="5"/>
  <c r="AK32" i="5"/>
  <c r="AK33" i="5"/>
  <c r="AR32" i="5"/>
  <c r="AS35" i="5"/>
  <c r="BJ32" i="5"/>
  <c r="BK35" i="5"/>
  <c r="L35" i="5"/>
  <c r="K31" i="5"/>
  <c r="BR31" i="5"/>
  <c r="F21" i="1" s="1"/>
  <c r="AX32" i="5"/>
  <c r="AY35" i="5"/>
  <c r="Q32" i="5"/>
  <c r="R35" i="5"/>
  <c r="P28" i="5"/>
  <c r="P31" i="5"/>
  <c r="P33" i="5"/>
  <c r="AF32" i="5"/>
  <c r="AG35" i="5"/>
  <c r="AE28" i="5"/>
  <c r="AE31" i="5"/>
  <c r="AE32" i="5"/>
  <c r="AE33" i="5"/>
  <c r="V28" i="5"/>
  <c r="V31" i="5"/>
  <c r="V32" i="5"/>
  <c r="V33" i="5"/>
  <c r="AI32" i="5"/>
  <c r="AJ35" i="5"/>
  <c r="W32" i="5"/>
  <c r="X35" i="5"/>
  <c r="BD33" i="5"/>
  <c r="BE35" i="5"/>
  <c r="Z31" i="5"/>
  <c r="AA35" i="5"/>
  <c r="AO33" i="5"/>
  <c r="AP35" i="5"/>
  <c r="N32" i="5"/>
  <c r="O35" i="5"/>
  <c r="AU33" i="5"/>
  <c r="AV35" i="5"/>
  <c r="AC32" i="5"/>
  <c r="AD35" i="5"/>
  <c r="AL32" i="5"/>
  <c r="AM35" i="5"/>
  <c r="H33" i="5"/>
  <c r="BR33" i="5"/>
  <c r="F23" i="1" s="1"/>
  <c r="T31" i="5"/>
  <c r="U35" i="5"/>
  <c r="BA32" i="5"/>
  <c r="BB35" i="5"/>
  <c r="AB28" i="5"/>
  <c r="AB31" i="5"/>
  <c r="AB32" i="5"/>
  <c r="AB33" i="5"/>
  <c r="S28" i="5"/>
  <c r="S31" i="5"/>
  <c r="S32" i="5"/>
  <c r="S33" i="5"/>
  <c r="BI28" i="5"/>
  <c r="BI31" i="5"/>
  <c r="BI32" i="5"/>
  <c r="BI33" i="5"/>
  <c r="AQ28" i="5"/>
  <c r="AQ31" i="5"/>
  <c r="AQ32" i="5"/>
  <c r="AQ33" i="5"/>
  <c r="BC28" i="5"/>
  <c r="BC31" i="5"/>
  <c r="BC32" i="5"/>
  <c r="BC33" i="5"/>
  <c r="AT28" i="5"/>
  <c r="AT31" i="5"/>
  <c r="AT32" i="5"/>
  <c r="AT33" i="5"/>
  <c r="BO28" i="5"/>
  <c r="BO31" i="5"/>
  <c r="BO32" i="5"/>
  <c r="BO33" i="5"/>
  <c r="AH28" i="5"/>
  <c r="AH31" i="5"/>
  <c r="AH32" i="5"/>
  <c r="AH33" i="5"/>
  <c r="AN28" i="5"/>
  <c r="AN31" i="5"/>
  <c r="AN32" i="5"/>
  <c r="AN33" i="5"/>
  <c r="Y28" i="5"/>
  <c r="Y32" i="5"/>
  <c r="Y33" i="5"/>
  <c r="BF28" i="5"/>
  <c r="BF31" i="5"/>
  <c r="BF33" i="5"/>
  <c r="BL28" i="5"/>
  <c r="BL31" i="5"/>
  <c r="BL32" i="5"/>
  <c r="BL33" i="5"/>
  <c r="BR32" i="5"/>
  <c r="F22" i="1" s="1"/>
  <c r="H32" i="5"/>
  <c r="I35" i="5"/>
  <c r="BM32" i="5"/>
  <c r="BN35" i="5"/>
  <c r="BG32" i="5"/>
  <c r="BH35" i="5"/>
  <c r="BS27" i="5"/>
  <c r="BS28" i="5" s="1"/>
  <c r="BQ27" i="5"/>
  <c r="BQ28" i="5" s="1"/>
  <c r="BQ64" i="5" l="1"/>
  <c r="F29" i="1"/>
  <c r="BS32" i="5"/>
  <c r="E26" i="1" s="1"/>
  <c r="H34" i="5"/>
  <c r="H35" i="5" s="1"/>
  <c r="J35" i="5"/>
  <c r="AF34" i="5"/>
  <c r="AF35" i="5" s="1"/>
  <c r="AF73" i="5" s="1"/>
  <c r="AH35" i="5"/>
  <c r="AT35" i="5"/>
  <c r="AR34" i="5"/>
  <c r="AR35" i="5" s="1"/>
  <c r="AR73" i="5" s="1"/>
  <c r="AQ35" i="5"/>
  <c r="AO34" i="5"/>
  <c r="AO35" i="5" s="1"/>
  <c r="AO73" i="5" s="1"/>
  <c r="Q34" i="5"/>
  <c r="Q35" i="5" s="1"/>
  <c r="Q73" i="5" s="1"/>
  <c r="S35" i="5"/>
  <c r="T34" i="5"/>
  <c r="T35" i="5" s="1"/>
  <c r="T73" i="5" s="1"/>
  <c r="V35" i="5"/>
  <c r="BQ31" i="5"/>
  <c r="AI34" i="5"/>
  <c r="AI35" i="5" s="1"/>
  <c r="AI73" i="5" s="1"/>
  <c r="AK35" i="5"/>
  <c r="N34" i="5"/>
  <c r="N35" i="5" s="1"/>
  <c r="N73" i="5" s="1"/>
  <c r="P35" i="5"/>
  <c r="BS31" i="5"/>
  <c r="E25" i="1" s="1"/>
  <c r="K34" i="5"/>
  <c r="K35" i="5" s="1"/>
  <c r="K73" i="5" s="1"/>
  <c r="M35" i="5"/>
  <c r="BL35" i="5"/>
  <c r="BJ34" i="5"/>
  <c r="BJ35" i="5" s="1"/>
  <c r="BJ73" i="5" s="1"/>
  <c r="BQ33" i="5"/>
  <c r="AX34" i="5"/>
  <c r="AX35" i="5" s="1"/>
  <c r="AX73" i="5" s="1"/>
  <c r="AZ35" i="5"/>
  <c r="BQ32" i="5"/>
  <c r="W34" i="5"/>
  <c r="W35" i="5" s="1"/>
  <c r="W73" i="5" s="1"/>
  <c r="Y35" i="5"/>
  <c r="BM34" i="5"/>
  <c r="BM35" i="5" s="1"/>
  <c r="BM73" i="5" s="1"/>
  <c r="BO35" i="5"/>
  <c r="BA34" i="5"/>
  <c r="BA35" i="5" s="1"/>
  <c r="BA73" i="5" s="1"/>
  <c r="BC35" i="5"/>
  <c r="BG34" i="5"/>
  <c r="BG35" i="5" s="1"/>
  <c r="BG73" i="5" s="1"/>
  <c r="BI35" i="5"/>
  <c r="AB35" i="5"/>
  <c r="Z34" i="5"/>
  <c r="Z35" i="5" s="1"/>
  <c r="Z73" i="5" s="1"/>
  <c r="AE35" i="5"/>
  <c r="AC34" i="5"/>
  <c r="AC35" i="5" s="1"/>
  <c r="AC73" i="5" s="1"/>
  <c r="AW35" i="5"/>
  <c r="AU34" i="5"/>
  <c r="AU35" i="5" s="1"/>
  <c r="AU73" i="5" s="1"/>
  <c r="BR35" i="5"/>
  <c r="AL34" i="5"/>
  <c r="AL35" i="5" s="1"/>
  <c r="AL73" i="5" s="1"/>
  <c r="AN35" i="5"/>
  <c r="BF35" i="5"/>
  <c r="BD34" i="5"/>
  <c r="BD35" i="5" s="1"/>
  <c r="BD73" i="5" s="1"/>
  <c r="BS33" i="5"/>
  <c r="E27" i="1" s="1"/>
  <c r="H73" i="5" l="1"/>
  <c r="H76" i="5" s="1"/>
  <c r="G17" i="6" s="1"/>
  <c r="AI76" i="5"/>
  <c r="G26" i="6" s="1"/>
  <c r="BJ76" i="5"/>
  <c r="G35" i="6" s="1"/>
  <c r="BD76" i="5"/>
  <c r="G33" i="6" s="1"/>
  <c r="Z76" i="5"/>
  <c r="G23" i="6" s="1"/>
  <c r="W76" i="5"/>
  <c r="G22" i="6" s="1"/>
  <c r="K76" i="5"/>
  <c r="G18" i="6" s="1"/>
  <c r="T76" i="5"/>
  <c r="G21" i="6" s="1"/>
  <c r="AF76" i="5"/>
  <c r="G25" i="6" s="1"/>
  <c r="Q76" i="5"/>
  <c r="G20" i="6" s="1"/>
  <c r="BM76" i="5"/>
  <c r="G36" i="6" s="1"/>
  <c r="AL76" i="5"/>
  <c r="G27" i="6" s="1"/>
  <c r="N76" i="5"/>
  <c r="G19" i="6" s="1"/>
  <c r="AO76" i="5"/>
  <c r="G28" i="6" s="1"/>
  <c r="AC76" i="5"/>
  <c r="G24" i="6" s="1"/>
  <c r="BG76" i="5"/>
  <c r="G34" i="6" s="1"/>
  <c r="AU76" i="5"/>
  <c r="G30" i="6" s="1"/>
  <c r="AX76" i="5"/>
  <c r="G31" i="6" s="1"/>
  <c r="BA76" i="5"/>
  <c r="G32" i="6" s="1"/>
  <c r="AR76" i="5"/>
  <c r="G29" i="6" s="1"/>
  <c r="F24" i="1"/>
  <c r="BS35" i="5"/>
  <c r="BQ34" i="5"/>
  <c r="BQ35" i="5" s="1"/>
  <c r="BQ73" i="5" s="1"/>
  <c r="H77" i="5" l="1"/>
  <c r="H82" i="5"/>
  <c r="BG77" i="5"/>
  <c r="I34" i="6" s="1"/>
  <c r="BG82" i="5"/>
  <c r="W82" i="5"/>
  <c r="W77" i="5"/>
  <c r="I22" i="6" s="1"/>
  <c r="AR77" i="5"/>
  <c r="I29" i="6" s="1"/>
  <c r="AR82" i="5"/>
  <c r="BD82" i="5"/>
  <c r="BD77" i="5"/>
  <c r="I33" i="6" s="1"/>
  <c r="AO77" i="5"/>
  <c r="I28" i="6" s="1"/>
  <c r="AO82" i="5"/>
  <c r="N82" i="5"/>
  <c r="N77" i="5"/>
  <c r="I19" i="6" s="1"/>
  <c r="AL82" i="5"/>
  <c r="AL77" i="5"/>
  <c r="BM82" i="5"/>
  <c r="BM77" i="5"/>
  <c r="I36" i="6" s="1"/>
  <c r="AX82" i="5"/>
  <c r="AX77" i="5"/>
  <c r="I31" i="6" s="1"/>
  <c r="Q77" i="5"/>
  <c r="I20" i="6" s="1"/>
  <c r="Q82" i="5"/>
  <c r="AI82" i="5"/>
  <c r="AI77" i="5"/>
  <c r="I26" i="6" s="1"/>
  <c r="T77" i="5"/>
  <c r="I21" i="6" s="1"/>
  <c r="T82" i="5"/>
  <c r="Z77" i="5"/>
  <c r="I23" i="6" s="1"/>
  <c r="Z82" i="5"/>
  <c r="BA77" i="5"/>
  <c r="I32" i="6" s="1"/>
  <c r="BA82" i="5"/>
  <c r="BJ82" i="5"/>
  <c r="BJ77" i="5"/>
  <c r="I35" i="6" s="1"/>
  <c r="AU82" i="5"/>
  <c r="AU77" i="5"/>
  <c r="I30" i="6" s="1"/>
  <c r="AF77" i="5"/>
  <c r="I25" i="6" s="1"/>
  <c r="AF82" i="5"/>
  <c r="AC82" i="5"/>
  <c r="AC77" i="5"/>
  <c r="I24" i="6" s="1"/>
  <c r="K77" i="5"/>
  <c r="I18" i="6" s="1"/>
  <c r="K82" i="5"/>
  <c r="H78" i="5"/>
  <c r="L17" i="6" s="1"/>
  <c r="AL83" i="5" l="1"/>
  <c r="I27" i="6"/>
  <c r="H83" i="5"/>
  <c r="I17" i="6"/>
  <c r="AU83" i="5"/>
  <c r="AU78" i="5"/>
  <c r="BM83" i="5"/>
  <c r="BM78" i="5"/>
  <c r="AO83" i="5"/>
  <c r="AO78" i="5"/>
  <c r="BG83" i="5"/>
  <c r="BG78" i="5"/>
  <c r="K83" i="5"/>
  <c r="K78" i="5"/>
  <c r="T83" i="5"/>
  <c r="T78" i="5"/>
  <c r="BD83" i="5"/>
  <c r="BD78" i="5"/>
  <c r="AL78" i="5"/>
  <c r="AR83" i="5"/>
  <c r="AR78" i="5"/>
  <c r="AI83" i="5"/>
  <c r="AI78" i="5"/>
  <c r="BQ82" i="5"/>
  <c r="AX83" i="5"/>
  <c r="AX78" i="5"/>
  <c r="AC83" i="5"/>
  <c r="AC78" i="5"/>
  <c r="BJ78" i="5"/>
  <c r="BJ83" i="5"/>
  <c r="BA83" i="5"/>
  <c r="BA78" i="5"/>
  <c r="Q83" i="5"/>
  <c r="Q78" i="5"/>
  <c r="N83" i="5"/>
  <c r="N78" i="5"/>
  <c r="W83" i="5"/>
  <c r="W78" i="5"/>
  <c r="H84" i="5"/>
  <c r="AF78" i="5"/>
  <c r="AF83" i="5"/>
  <c r="Z83" i="5"/>
  <c r="Z78" i="5"/>
  <c r="F34" i="1"/>
  <c r="T84" i="5" l="1"/>
  <c r="T85" i="5" s="1"/>
  <c r="L21" i="6"/>
  <c r="W84" i="5"/>
  <c r="W85" i="5" s="1"/>
  <c r="L22" i="6"/>
  <c r="BJ84" i="5"/>
  <c r="BJ85" i="5" s="1"/>
  <c r="L35" i="6"/>
  <c r="AR84" i="5"/>
  <c r="AR85" i="5" s="1"/>
  <c r="L29" i="6"/>
  <c r="K84" i="5"/>
  <c r="K85" i="5" s="1"/>
  <c r="L18" i="6"/>
  <c r="AU84" i="5"/>
  <c r="AU85" i="5" s="1"/>
  <c r="L30" i="6"/>
  <c r="AI84" i="5"/>
  <c r="AI85" i="5" s="1"/>
  <c r="L26" i="6"/>
  <c r="BM84" i="5"/>
  <c r="BM85" i="5" s="1"/>
  <c r="L36" i="6"/>
  <c r="N84" i="5"/>
  <c r="N85" i="5" s="1"/>
  <c r="L19" i="6"/>
  <c r="AC84" i="5"/>
  <c r="AC85" i="5" s="1"/>
  <c r="L24" i="6"/>
  <c r="Z84" i="5"/>
  <c r="Z85" i="5" s="1"/>
  <c r="L23" i="6"/>
  <c r="BG84" i="5"/>
  <c r="BG85" i="5" s="1"/>
  <c r="L34" i="6"/>
  <c r="BD84" i="5"/>
  <c r="BD85" i="5" s="1"/>
  <c r="L33" i="6"/>
  <c r="AL84" i="5"/>
  <c r="AL85" i="5" s="1"/>
  <c r="L27" i="6"/>
  <c r="Q84" i="5"/>
  <c r="L20" i="6"/>
  <c r="AX84" i="5"/>
  <c r="AX85" i="5" s="1"/>
  <c r="L31" i="6"/>
  <c r="AO84" i="5"/>
  <c r="AO85" i="5" s="1"/>
  <c r="L28" i="6"/>
  <c r="AF84" i="5"/>
  <c r="AF85" i="5" s="1"/>
  <c r="L25" i="6"/>
  <c r="BA84" i="5"/>
  <c r="BA85" i="5" s="1"/>
  <c r="L32" i="6"/>
  <c r="BU73" i="5"/>
  <c r="H85" i="5"/>
  <c r="BQ83" i="5"/>
  <c r="E16" i="1" s="1"/>
  <c r="F37" i="1" s="1"/>
  <c r="F15" i="1"/>
  <c r="BQ84" i="5" l="1"/>
  <c r="E17" i="1" s="1"/>
  <c r="F18" i="1" s="1"/>
  <c r="F35" i="1" s="1"/>
  <c r="F38" i="1" s="1"/>
  <c r="Q85" i="5"/>
  <c r="BU82" i="5"/>
  <c r="BQ85" i="5" l="1"/>
  <c r="BU85" i="5" s="1"/>
</calcChain>
</file>

<file path=xl/sharedStrings.xml><?xml version="1.0" encoding="utf-8"?>
<sst xmlns="http://schemas.openxmlformats.org/spreadsheetml/2006/main" count="378" uniqueCount="298">
  <si>
    <t>Revenue</t>
  </si>
  <si>
    <t>External Revenue (Less Overhead and Markup)</t>
  </si>
  <si>
    <t>Markup Revenue (100% Department to retain)</t>
  </si>
  <si>
    <t>Total Revenue</t>
  </si>
  <si>
    <t>Check</t>
  </si>
  <si>
    <t>Expenditures</t>
  </si>
  <si>
    <t>Sub 00 - Academic Salaries</t>
  </si>
  <si>
    <t>Sub 01 - Staff Salaries</t>
  </si>
  <si>
    <t>Sub 02 - General Assistance</t>
  </si>
  <si>
    <t>Sub 06 - Employee Benefits</t>
  </si>
  <si>
    <t>Sub 00 Academic Benefits</t>
  </si>
  <si>
    <t>Sub 01 Staff Benefits</t>
  </si>
  <si>
    <t>Sub 02 General Assistance Benefits</t>
  </si>
  <si>
    <t>Sub 03 - Supplies and Expense</t>
  </si>
  <si>
    <t>Sub 03 - Depreciation</t>
  </si>
  <si>
    <t>Sub 05 - Special Items</t>
  </si>
  <si>
    <t>Sub 07 - Special Items</t>
  </si>
  <si>
    <t>Sub 08 - Unallocated Funds</t>
  </si>
  <si>
    <t>Total Expenditures</t>
  </si>
  <si>
    <t>Net Income/(Loss)</t>
  </si>
  <si>
    <t xml:space="preserve">Net Income/(Loss) after OH Transfer </t>
  </si>
  <si>
    <t>Budgeted Total</t>
  </si>
  <si>
    <t>Benefit costs</t>
  </si>
  <si>
    <t>PI Name:</t>
  </si>
  <si>
    <t>BC Fund Number:</t>
  </si>
  <si>
    <t>BC Fund Title:</t>
  </si>
  <si>
    <t>03</t>
  </si>
  <si>
    <t>Please fill out the grey fields if applicable:</t>
  </si>
  <si>
    <t xml:space="preserve">Budget for Business Contract </t>
  </si>
  <si>
    <t>Term of Agreement:</t>
  </si>
  <si>
    <t>Client Name:</t>
  </si>
  <si>
    <t xml:space="preserve">1. </t>
  </si>
  <si>
    <t>2.</t>
  </si>
  <si>
    <t>3.</t>
  </si>
  <si>
    <t xml:space="preserve">4. </t>
  </si>
  <si>
    <t>Instructions</t>
  </si>
  <si>
    <t>UCLA Dept Code and Name:</t>
  </si>
  <si>
    <t>5.</t>
  </si>
  <si>
    <t>6.</t>
  </si>
  <si>
    <t xml:space="preserve">Thank you for using this budget template for your Business Contract </t>
  </si>
  <si>
    <t>Service description:</t>
  </si>
  <si>
    <t>Budget prepared by:</t>
  </si>
  <si>
    <t>Technology Infrastructure Fee (TIF)</t>
  </si>
  <si>
    <t>7.</t>
  </si>
  <si>
    <t>Number of Months:</t>
  </si>
  <si>
    <t>FOR REFERNCE ONLY</t>
  </si>
  <si>
    <t>Employee Group</t>
  </si>
  <si>
    <t>Employees &amp; Students with Limited Benefits</t>
  </si>
  <si>
    <t>Faculty- Non-HCOMP</t>
  </si>
  <si>
    <t>Faculty Summer</t>
  </si>
  <si>
    <t>Food‐Custodian‐Grounds</t>
  </si>
  <si>
    <t>HCOMP Faculty</t>
  </si>
  <si>
    <t>Other Academics</t>
  </si>
  <si>
    <t>Post Doc</t>
  </si>
  <si>
    <t>Staff Exempt</t>
  </si>
  <si>
    <t>Staff Non-Exempt</t>
  </si>
  <si>
    <t>Min. Overhead Recovery for External Sales and Service</t>
  </si>
  <si>
    <t xml:space="preserve">BC Service Title 2 </t>
  </si>
  <si>
    <t xml:space="preserve">BC Service Title 3 </t>
  </si>
  <si>
    <t xml:space="preserve">BC Service Title 4 </t>
  </si>
  <si>
    <t xml:space="preserve">BC Service Title 5 </t>
  </si>
  <si>
    <t xml:space="preserve">BC Service Title 6 </t>
  </si>
  <si>
    <t xml:space="preserve">BC Service Title 7 </t>
  </si>
  <si>
    <t xml:space="preserve">BC Service Title 8 </t>
  </si>
  <si>
    <t xml:space="preserve">BC Service Title 9 </t>
  </si>
  <si>
    <t xml:space="preserve">BC Service Title 10 </t>
  </si>
  <si>
    <t xml:space="preserve">BC Service Title 11 </t>
  </si>
  <si>
    <t xml:space="preserve">BC Service Title 12 </t>
  </si>
  <si>
    <t xml:space="preserve">BC Service Title 13 </t>
  </si>
  <si>
    <t xml:space="preserve">BC Service Title 14 </t>
  </si>
  <si>
    <t xml:space="preserve">BC Service Title 15 </t>
  </si>
  <si>
    <t xml:space="preserve">BC Service Title 16 </t>
  </si>
  <si>
    <t xml:space="preserve">BC Service Title 17 </t>
  </si>
  <si>
    <t xml:space="preserve">BC Service Title 18 </t>
  </si>
  <si>
    <t xml:space="preserve">BC Service Title 19 </t>
  </si>
  <si>
    <t xml:space="preserve">BC Service Title 20 </t>
  </si>
  <si>
    <t>Sub Code</t>
  </si>
  <si>
    <t>Job Title</t>
  </si>
  <si>
    <t>Other Approved Fees and Overhead Recovery Rate</t>
  </si>
  <si>
    <t>CBR Employee Group</t>
  </si>
  <si>
    <t>Supplies &amp; Other Expenses</t>
  </si>
  <si>
    <t>S&amp;B Total Amount</t>
  </si>
  <si>
    <t>Salary Total</t>
  </si>
  <si>
    <t>Benefit Total</t>
  </si>
  <si>
    <t>Hours Total</t>
  </si>
  <si>
    <t>Totals</t>
  </si>
  <si>
    <t>Faculty &amp; Staff Total FTE</t>
  </si>
  <si>
    <t>Total Salaries and Benefits</t>
  </si>
  <si>
    <t>% of Time for Svc 1</t>
  </si>
  <si>
    <t>Salary for Svc 1</t>
  </si>
  <si>
    <t>Benefit for Svc 1</t>
  </si>
  <si>
    <t>% of Time for Svc 2</t>
  </si>
  <si>
    <t>Salary for Svc 2</t>
  </si>
  <si>
    <t>Benefit for Svc 2</t>
  </si>
  <si>
    <t>% of Time for Svc 3</t>
  </si>
  <si>
    <t>Salary for Svc 3</t>
  </si>
  <si>
    <t>Benefit for Svc 3</t>
  </si>
  <si>
    <t>% of Time for Svc 4</t>
  </si>
  <si>
    <t>Salary for Svc 4</t>
  </si>
  <si>
    <t>Benefit for Svc 4</t>
  </si>
  <si>
    <t>% of Time for Svc 5</t>
  </si>
  <si>
    <t>Salary for Svc 5</t>
  </si>
  <si>
    <t>Benefit for Svc 5</t>
  </si>
  <si>
    <t>% of Time for Svc 6</t>
  </si>
  <si>
    <t>Salary for Svc 6</t>
  </si>
  <si>
    <t>Benefit for Svc 6</t>
  </si>
  <si>
    <t>% of Time for Svc 7</t>
  </si>
  <si>
    <t>Salary for Svc 7</t>
  </si>
  <si>
    <t>Benefit for Svc 7</t>
  </si>
  <si>
    <t>% of Time for Svc 8</t>
  </si>
  <si>
    <t>Salary for Svc 8</t>
  </si>
  <si>
    <t>Benefit for Svc 8</t>
  </si>
  <si>
    <t>% of Time for Svc 9</t>
  </si>
  <si>
    <t>Salary for Svc 9</t>
  </si>
  <si>
    <t>Benefit for Svc 9</t>
  </si>
  <si>
    <t>% of Time for Svc 10</t>
  </si>
  <si>
    <t>Salary for Svc 10</t>
  </si>
  <si>
    <t>Benefit for Svc 10</t>
  </si>
  <si>
    <t>% of Time for Svc 11</t>
  </si>
  <si>
    <t>Salary for Svc 11</t>
  </si>
  <si>
    <t>Benefit for Svc 11</t>
  </si>
  <si>
    <t>% of Time for Svc 12</t>
  </si>
  <si>
    <t>Salary for Svc 12</t>
  </si>
  <si>
    <t>Benefit for Svc 12</t>
  </si>
  <si>
    <t>% of Time for Svc 13</t>
  </si>
  <si>
    <t>Salary for Svc 13</t>
  </si>
  <si>
    <t>Benefit for Svc 13</t>
  </si>
  <si>
    <t>% of Time for Svc 14</t>
  </si>
  <si>
    <t>Salary for Svc 14</t>
  </si>
  <si>
    <t>Benefit for Svc 14</t>
  </si>
  <si>
    <t>% of Time for Svc 15</t>
  </si>
  <si>
    <t>Salary for Svc 15</t>
  </si>
  <si>
    <t>Benefit for Svc 15</t>
  </si>
  <si>
    <t>% of Time for Svc 16</t>
  </si>
  <si>
    <t>Salary for Svc 16</t>
  </si>
  <si>
    <t>Benefit for Svc 16</t>
  </si>
  <si>
    <t>% of Time for Svc 17</t>
  </si>
  <si>
    <t>Salary for Svc 17</t>
  </si>
  <si>
    <t>Benefit for Svc 17</t>
  </si>
  <si>
    <t>% of Time for Svc 18</t>
  </si>
  <si>
    <t>Salary for Svc 18</t>
  </si>
  <si>
    <t>Benefit for Svc 18</t>
  </si>
  <si>
    <t>% of Time for Svc 19</t>
  </si>
  <si>
    <t>Salary for Svc 19</t>
  </si>
  <si>
    <t>Benefit for Svc 19</t>
  </si>
  <si>
    <t>% of Time for Svc 20</t>
  </si>
  <si>
    <t>Salary for Svc 20</t>
  </si>
  <si>
    <t>Benefit for Svc 20</t>
  </si>
  <si>
    <t>S&amp;B Total</t>
  </si>
  <si>
    <t>Annual
Salaries/Wages</t>
  </si>
  <si>
    <t>Description for Supplies &amp; Other Expenses</t>
  </si>
  <si>
    <t>Fixed or Variable (Select)</t>
  </si>
  <si>
    <t>Sub Code (Select)</t>
  </si>
  <si>
    <t>Variable</t>
  </si>
  <si>
    <t>Fixed - %
Variable - Yes/No</t>
  </si>
  <si>
    <t>Total Supplies &amp; Other Expenses</t>
  </si>
  <si>
    <t>Yes</t>
  </si>
  <si>
    <t>Total FTE</t>
  </si>
  <si>
    <t>Volume (Projections)</t>
  </si>
  <si>
    <t>Total Volume</t>
  </si>
  <si>
    <t>Total Expenses</t>
  </si>
  <si>
    <t>Total Amount</t>
  </si>
  <si>
    <t>Markup Revenue</t>
  </si>
  <si>
    <t>What is the nature of the service? (select) --&gt;</t>
  </si>
  <si>
    <t>What is the unit of measurement (i.e. per hour, per use, per unit, per user, etc.)? --&gt;</t>
  </si>
  <si>
    <t>Service_Nature</t>
  </si>
  <si>
    <t>Analysis</t>
  </si>
  <si>
    <t>Clinical</t>
  </si>
  <si>
    <t>Conference</t>
  </si>
  <si>
    <t>Consulting</t>
  </si>
  <si>
    <t>Educational</t>
  </si>
  <si>
    <t>Public Service</t>
  </si>
  <si>
    <t>Research</t>
  </si>
  <si>
    <t>Student Service</t>
  </si>
  <si>
    <t>Testing</t>
  </si>
  <si>
    <t>Training</t>
  </si>
  <si>
    <t>Other</t>
  </si>
  <si>
    <t xml:space="preserve">Salaries &amp; Benefits </t>
  </si>
  <si>
    <t>External Revenue (Less OH and MU)</t>
  </si>
  <si>
    <t>Sub 06 - Student worker Benefits (e.g. Tuition Remission)</t>
  </si>
  <si>
    <t>You may rename the Business Contract Service Title(s)</t>
  </si>
  <si>
    <t>Select Applicable Fiscal Year =&gt;</t>
  </si>
  <si>
    <t>Depr Total %
(Cannot be &gt; 100%)</t>
  </si>
  <si>
    <t>Equipment Description</t>
  </si>
  <si>
    <t>Asset Number</t>
  </si>
  <si>
    <t>Fiscal_Year_Options</t>
  </si>
  <si>
    <t>Future Year Depreciation</t>
  </si>
  <si>
    <t>Total Depreciation Expense</t>
  </si>
  <si>
    <t>Total Depreciation</t>
  </si>
  <si>
    <t>% Alloc. Error Check</t>
  </si>
  <si>
    <t>Per Unit</t>
  </si>
  <si>
    <t>UCLA Business Contract Price List</t>
  </si>
  <si>
    <t>BC Service Title</t>
  </si>
  <si>
    <t>BC Service Title 1</t>
  </si>
  <si>
    <t xml:space="preserve">Breakeven Internal Fee </t>
  </si>
  <si>
    <t>Breakeven Internal Fee</t>
  </si>
  <si>
    <t>Sub 06 Student Worker Benefits</t>
  </si>
  <si>
    <t xml:space="preserve">Unit Fee Calculations </t>
  </si>
  <si>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 Option 2: Enter multiple Markup % (above min. overhead recovery) by service =&gt;</t>
    </r>
  </si>
  <si>
    <t xml:space="preserve">Contract Revenue </t>
  </si>
  <si>
    <t>Equipment Depreciation (if applicable)</t>
  </si>
  <si>
    <t>S&amp;B Total % Effort</t>
  </si>
  <si>
    <t xml:space="preserve">Sub 07 is for use by Costing Policy &amp; Management Analysis office to balance budget in ledger </t>
  </si>
  <si>
    <t>Contract Service description:</t>
  </si>
  <si>
    <t>BC Budget Summary tab</t>
  </si>
  <si>
    <t xml:space="preserve">blue font fields of the BC Budget Summary tab (row 2-9). </t>
  </si>
  <si>
    <t>BC Budget Details tab</t>
  </si>
  <si>
    <t xml:space="preserve">Fill out your Department Code, Department Name, Client Name, Term of Agreement, Number of Months, PI Name, </t>
  </si>
  <si>
    <t xml:space="preserve">Business Contract (BC) Fund Number, Fund Title, Contract Service description and your name in the top grey background </t>
  </si>
  <si>
    <t xml:space="preserve">Fill out BC Service Title(s), Service Nature and Unit of Measurement in the top grey background blue font fields </t>
  </si>
  <si>
    <t>Volume Sold at External Fee (OH)</t>
  </si>
  <si>
    <t>Volume Sold at External Fee (OH and MU)</t>
  </si>
  <si>
    <t>Enter estimated Volume Sold at External Fees for your contract service(s) in the grey background blue font fields (row 38-39).</t>
  </si>
  <si>
    <t>indicate % of Employee Time for your contract service(s) in the grey background blue font fields (row 8-27).</t>
  </si>
  <si>
    <t>Describe Supplies and/or Other Expenses utilized/incurred in your contract service(s); select Fixed or Variable for costs;</t>
  </si>
  <si>
    <t>Fixed - % or
Variable - Yes/No</t>
  </si>
  <si>
    <t>Fixed Cost or Variable per Service ($)</t>
  </si>
  <si>
    <t>in the grey background blue font fields (row 46-58).</t>
  </si>
  <si>
    <t>8.</t>
  </si>
  <si>
    <t>9.</t>
  </si>
  <si>
    <t>in the grey background blue font fields (row 79).</t>
  </si>
  <si>
    <t xml:space="preserve">For Equipment Depreciation, select Applicable Fiscal Year (cell F67) and list Asset Number, Equipment Description, </t>
  </si>
  <si>
    <t>Depr % Alloc.
Service 1</t>
  </si>
  <si>
    <t>Depr $
Service 1</t>
  </si>
  <si>
    <t>Depr % Alloc.
Service 2</t>
  </si>
  <si>
    <t>Depr $
Service 2</t>
  </si>
  <si>
    <t>Depr % Alloc.
Service 3</t>
  </si>
  <si>
    <t>Depr $
Service 3</t>
  </si>
  <si>
    <t>Depr % Alloc.
Service 4</t>
  </si>
  <si>
    <t>Depr $
Service 4</t>
  </si>
  <si>
    <t>Depr % Alloc.
Service 5</t>
  </si>
  <si>
    <t>Depr $
Service 5</t>
  </si>
  <si>
    <t>Depr % Alloc.
Service 6</t>
  </si>
  <si>
    <t>Depr $
Service 6</t>
  </si>
  <si>
    <t>Depr % Alloc.
Service 7</t>
  </si>
  <si>
    <t>Depr $
Service 7</t>
  </si>
  <si>
    <t>Depr % Alloc.
Service 8</t>
  </si>
  <si>
    <t>Depr $
Service 8</t>
  </si>
  <si>
    <t>Depr % Alloc.
Service 9</t>
  </si>
  <si>
    <t>Depr $
Service 9</t>
  </si>
  <si>
    <t>Depr % Alloc.
Service 10</t>
  </si>
  <si>
    <t>Depr $
Service 10</t>
  </si>
  <si>
    <t>Depr % Alloc.
Service 11</t>
  </si>
  <si>
    <t>Depr $
Service 11</t>
  </si>
  <si>
    <t>Depr % Alloc.
Service 12</t>
  </si>
  <si>
    <t>Depr $
Service 12</t>
  </si>
  <si>
    <t>Depr % Alloc.
Service 13</t>
  </si>
  <si>
    <t>Depr $
Service 13</t>
  </si>
  <si>
    <t>Depr % Alloc.
Service 14</t>
  </si>
  <si>
    <t>Depr $
Service 14</t>
  </si>
  <si>
    <t>Depr % Alloc.
Service 15</t>
  </si>
  <si>
    <t>Depr $
Service 15</t>
  </si>
  <si>
    <t>Depr % Alloc.
Service 16</t>
  </si>
  <si>
    <t>Depr $
Service 16</t>
  </si>
  <si>
    <t>Depr % Alloc.
Service 17</t>
  </si>
  <si>
    <t>Depr $
Service 17</t>
  </si>
  <si>
    <t>Depr % Alloc.
Service 18</t>
  </si>
  <si>
    <t>Depr $
Service 18</t>
  </si>
  <si>
    <t>Depr % Alloc.
Service 19</t>
  </si>
  <si>
    <t>Depr $
Service 19</t>
  </si>
  <si>
    <t>Depr % Alloc.
Service 20</t>
  </si>
  <si>
    <t>Depr $
Service 20</t>
  </si>
  <si>
    <t>Option 1: Enter Markup % across all services:</t>
  </si>
  <si>
    <t>Future Year Annual Depreciation Amount, and indicate Depr. % by service in the grey background blue font fields (row 68-70).</t>
  </si>
  <si>
    <t>Enter a single fixed Markup % for all contract services (cell G78) or enter your desirable Markup % under each contract service</t>
  </si>
  <si>
    <t>The Total Revenue (cell F18) is your Business Contract Total Fee.</t>
  </si>
  <si>
    <t>BC Price List tab</t>
  </si>
  <si>
    <t>10.</t>
  </si>
  <si>
    <t>BC Service No.</t>
  </si>
  <si>
    <t>BC Service Nature</t>
  </si>
  <si>
    <t>BC Servcie Title, Service Nature, Unit of Measurement, Breakeven Internal Fee, External Fees and Volume sold are listed</t>
  </si>
  <si>
    <t xml:space="preserve">External fees and Business Contract revenue are calculated automatically for you. </t>
  </si>
  <si>
    <t xml:space="preserve"> in this tab for your use in the quarterly OH &amp; MU Transfer Form later.</t>
  </si>
  <si>
    <t>UCLA Employee Name
(Last, First)</t>
  </si>
  <si>
    <t xml:space="preserve">List UCLA Employee Name, Job Title, Annual Salaries/Wages; select Sub Code and CBR Employee Group; and  </t>
  </si>
  <si>
    <t>Supplies &amp; Other Expenses Summary by Sub  (Do not update - For budget allocation purpose)</t>
  </si>
  <si>
    <t>Salary and Benefits Summary by Sub  (Do not Update - For budget allocation purpose)</t>
  </si>
  <si>
    <t>of the BC Budget Details tab (row 2-4). You may contact Mary Chan at &lt;mchan@finance.ucla.edu&gt; if additional columns are needed.</t>
  </si>
  <si>
    <t>indicate Fixed Cost or Variable Cost per Service; select Sub Code; enter % for Fixed Cost or Yes/No for Variable Cost</t>
  </si>
  <si>
    <t>Min. External Fee (incl. OH)</t>
  </si>
  <si>
    <t>Volume (incl. OH)</t>
  </si>
  <si>
    <t>External Fee (incl. OH + MU)</t>
  </si>
  <si>
    <t>Volume
(incl. OH + MU)</t>
  </si>
  <si>
    <t>FY' 23 CBRs</t>
  </si>
  <si>
    <t>FY2023</t>
  </si>
  <si>
    <t>FY' 24 CBRs</t>
  </si>
  <si>
    <t>FY2024</t>
  </si>
  <si>
    <t>Overhead Recovery 39% (100% to Dean's Office)</t>
  </si>
  <si>
    <t>Less: Overhead Recovery 39% (100% to Dean's Office)</t>
  </si>
  <si>
    <t>External Fee (39% Overhead Recovery included)</t>
  </si>
  <si>
    <t>External Fee (39% Overhead and Markup)</t>
  </si>
  <si>
    <t>Overhead (39%) Revenue</t>
  </si>
  <si>
    <t>CBR (%)</t>
  </si>
  <si>
    <t>GAEL 1.70 per $100 of payroll</t>
  </si>
  <si>
    <t>Composite Benefit Rates FY 24-25**   (includes vacation leave assessment)</t>
  </si>
  <si>
    <t>FY' 25 CBRs</t>
  </si>
  <si>
    <t>FY2025</t>
  </si>
  <si>
    <t>Form last updated: 06/04/2024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</si>
</sst>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_(* #,##0.0_);_(* \(#,##0.0\);_(* &quot;-&quot;??_);_(@_)"/>
    <numFmt numFmtId="168" formatCode="0_);\(0\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sz val="9"/>
      <color theme="4" tint="0.59999389629810485"/>
      <name val="Arial"/>
      <family val="2"/>
    </font>
    <font>
      <sz val="9"/>
      <color theme="4"/>
      <name val="Arial"/>
      <family val="2"/>
    </font>
    <font>
      <sz val="9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name val="Arial"/>
      <family val="2"/>
    </font>
    <font>
      <sz val="9"/>
      <color rgb="FF0070C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2"/>
      <name val="Helv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AE8F2"/>
        <bgColor indexed="64"/>
      </patternFill>
    </fill>
    <fill>
      <patternFill patternType="solid">
        <fgColor rgb="FFEAF2FA"/>
        <bgColor indexed="64"/>
      </patternFill>
    </fill>
    <fill>
      <patternFill patternType="solid">
        <fgColor rgb="FFD9E1F2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6337778862885"/>
      </left>
      <right/>
      <top style="thin">
        <color theme="4" tint="0.39994506668294322"/>
      </top>
      <bottom style="double">
        <color theme="4" tint="0.39994506668294322"/>
      </bottom>
      <diagonal/>
    </border>
    <border>
      <left/>
      <right/>
      <top style="thin">
        <color theme="4" tint="0.39994506668294322"/>
      </top>
      <bottom style="double">
        <color theme="4" tint="0.39994506668294322"/>
      </bottom>
      <diagonal/>
    </border>
    <border>
      <left/>
      <right/>
      <top style="thin">
        <color theme="4" tint="0.39997558519241921"/>
      </top>
      <bottom style="double">
        <color theme="4" tint="0.39997558519241921"/>
      </bottom>
      <diagonal/>
    </border>
    <border>
      <left style="thin">
        <color theme="4" tint="0.59996337778862885"/>
      </left>
      <right/>
      <top style="thin">
        <color theme="4" tint="0.39997558519241921"/>
      </top>
      <bottom style="double">
        <color theme="4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theme="0" tint="-0.34998626667073579"/>
      </bottom>
      <diagonal/>
    </border>
    <border>
      <left/>
      <right/>
      <top style="medium">
        <color rgb="FFA6A6A6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rgb="FFA6A6A6"/>
      </right>
      <top style="medium">
        <color rgb="FFA6A6A6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/>
      <right/>
      <top style="thin">
        <color theme="4" tint="0.59996337778862885"/>
      </top>
      <bottom/>
      <diagonal/>
    </border>
    <border>
      <left style="thin">
        <color theme="4" tint="0.59996337778862885"/>
      </left>
      <right/>
      <top/>
      <bottom/>
      <diagonal/>
    </border>
    <border>
      <left/>
      <right/>
      <top/>
      <bottom style="thin">
        <color theme="4" tint="0.59996337778862885"/>
      </bottom>
      <diagonal/>
    </border>
    <border>
      <left style="thin">
        <color rgb="FFBBC6D7"/>
      </left>
      <right/>
      <top style="thin">
        <color rgb="FFBBC6D7"/>
      </top>
      <bottom style="thin">
        <color rgb="FFBBC6D7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theme="0" tint="-0.34998626667073579"/>
      </bottom>
      <diagonal/>
    </border>
    <border>
      <left style="thin">
        <color rgb="FFBBC6D7"/>
      </left>
      <right/>
      <top/>
      <bottom style="thin">
        <color rgb="FFBBC6D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BBC6D7"/>
      </bottom>
      <diagonal/>
    </border>
    <border>
      <left/>
      <right/>
      <top style="thin">
        <color rgb="FFBBC6D7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rgb="FFBBC6D7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rgb="FFBBC6D7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rgb="FFBBC6D7"/>
      </top>
      <bottom style="thin">
        <color rgb="FFBBC6D7"/>
      </bottom>
      <diagonal/>
    </border>
    <border>
      <left style="thin">
        <color rgb="FFBBC6D7"/>
      </left>
      <right style="thin">
        <color theme="4" tint="0.59999389629810485"/>
      </right>
      <top style="thin">
        <color rgb="FFBBC6D7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indexed="64"/>
      </top>
      <bottom/>
      <diagonal/>
    </border>
    <border>
      <left style="thin">
        <color rgb="FFBBC6D7"/>
      </left>
      <right/>
      <top style="thin">
        <color theme="4" tint="0.59999389629810485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4506668294322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59999389629810485"/>
      </right>
      <top/>
      <bottom/>
      <diagonal/>
    </border>
    <border>
      <left/>
      <right/>
      <top style="thin">
        <color rgb="FFBBC6D7"/>
      </top>
      <bottom style="thin">
        <color rgb="FFBBC6D7"/>
      </bottom>
      <diagonal/>
    </border>
    <border>
      <left/>
      <right style="thin">
        <color theme="4" tint="0.59999389629810485"/>
      </right>
      <top style="thin">
        <color rgb="FFBBC6D7"/>
      </top>
      <bottom style="thin">
        <color rgb="FFBBC6D7"/>
      </bottom>
      <diagonal/>
    </border>
    <border>
      <left/>
      <right style="thin">
        <color theme="4" tint="0.59999389629810485"/>
      </right>
      <top style="thin">
        <color indexed="64"/>
      </top>
      <bottom/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rgb="FFBBC6D7"/>
      </bottom>
      <diagonal/>
    </border>
    <border>
      <left/>
      <right/>
      <top style="thin">
        <color theme="4" tint="0.59996337778862885"/>
      </top>
      <bottom style="thin">
        <color rgb="FFBBC6D7"/>
      </bottom>
      <diagonal/>
    </border>
    <border>
      <left/>
      <right style="thin">
        <color theme="4" tint="0.59999389629810485"/>
      </right>
      <top style="thin">
        <color theme="4" tint="0.59996337778862885"/>
      </top>
      <bottom style="thin">
        <color rgb="FFBBC6D7"/>
      </bottom>
      <diagonal/>
    </border>
    <border>
      <left style="thin">
        <color rgb="FFBBC6D7"/>
      </left>
      <right/>
      <top/>
      <bottom/>
      <diagonal/>
    </border>
    <border>
      <left style="thin">
        <color rgb="FFBBC6D7"/>
      </left>
      <right style="thin">
        <color rgb="FFBBC6D7"/>
      </right>
      <top/>
      <bottom style="thin">
        <color rgb="FFBBC6D7"/>
      </bottom>
      <diagonal/>
    </border>
    <border>
      <left style="thin">
        <color theme="4" tint="0.59996337778862885"/>
      </left>
      <right/>
      <top/>
      <bottom style="thin">
        <color rgb="FFBBC6D7"/>
      </bottom>
      <diagonal/>
    </border>
    <border>
      <left/>
      <right style="thin">
        <color theme="4" tint="0.59999389629810485"/>
      </right>
      <top/>
      <bottom style="thin">
        <color rgb="FFBBC6D7"/>
      </bottom>
      <diagonal/>
    </border>
    <border>
      <left/>
      <right style="thin">
        <color theme="4" tint="0.59999389629810485"/>
      </right>
      <top style="thin">
        <color rgb="FFBBC6D7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39994506668294322"/>
      </bottom>
      <diagonal/>
    </border>
    <border>
      <left style="thin">
        <color rgb="FFBBC6D7"/>
      </left>
      <right style="thin">
        <color theme="4" tint="0.59999389629810485"/>
      </right>
      <top style="thin">
        <color theme="4" tint="0.59999389629810485"/>
      </top>
      <bottom style="thin">
        <color theme="4" tint="0.39994506668294322"/>
      </bottom>
      <diagonal/>
    </border>
    <border>
      <left style="thin">
        <color rgb="FFBBC6D7"/>
      </left>
      <right style="thin">
        <color theme="4" tint="0.59996337778862885"/>
      </right>
      <top style="thin">
        <color rgb="FFBBC6D7"/>
      </top>
      <bottom style="thin">
        <color rgb="FFBBC6D7"/>
      </bottom>
      <diagonal/>
    </border>
    <border>
      <left style="thin">
        <color rgb="FFBBC6D7"/>
      </left>
      <right style="thin">
        <color theme="4" tint="0.59999389629810485"/>
      </right>
      <top style="thin">
        <color indexed="64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indexed="64"/>
      </top>
      <bottom/>
      <diagonal/>
    </border>
    <border>
      <left style="thin">
        <color theme="4" tint="0.59999389629810485"/>
      </left>
      <right/>
      <top style="thin">
        <color indexed="64"/>
      </top>
      <bottom/>
      <diagonal/>
    </border>
    <border>
      <left/>
      <right style="thin">
        <color rgb="FFBBC6D7"/>
      </right>
      <top style="thin">
        <color theme="4" tint="0.59996337778862885"/>
      </top>
      <bottom style="thin">
        <color rgb="FFBBC6D7"/>
      </bottom>
      <diagonal/>
    </border>
    <border>
      <left style="thin">
        <color rgb="FFBBC6D7"/>
      </left>
      <right style="thin">
        <color rgb="FFBBC6D7"/>
      </right>
      <top style="thin">
        <color theme="4" tint="0.59996337778862885"/>
      </top>
      <bottom style="thin">
        <color rgb="FFBBC6D7"/>
      </bottom>
      <diagonal/>
    </border>
    <border>
      <left style="thin">
        <color rgb="FFBBC6D7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63377788628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9389629810485"/>
      </right>
      <top style="thin">
        <color rgb="FFBBC6D7"/>
      </top>
      <bottom style="thin">
        <color theme="4" tint="0.59996337778862885"/>
      </bottom>
      <diagonal/>
    </border>
    <border>
      <left style="thin">
        <color rgb="FFBBC6D7"/>
      </left>
      <right style="thin">
        <color rgb="FFBBC6D7"/>
      </right>
      <top/>
      <bottom style="thin">
        <color theme="4" tint="0.59996337778862885"/>
      </bottom>
      <diagonal/>
    </border>
    <border>
      <left style="thin">
        <color rgb="FFBBC6D7"/>
      </left>
      <right style="thin">
        <color theme="4" tint="0.59996337778862885"/>
      </right>
      <top style="thin">
        <color rgb="FFBBC6D7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rgb="FFBBC6D7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rgb="FFBBC6D7"/>
      </top>
      <bottom style="thin">
        <color rgb="FFBBC6D7"/>
      </bottom>
      <diagonal/>
    </border>
    <border>
      <left style="thin">
        <color theme="4" tint="0.59996337778862885"/>
      </left>
      <right/>
      <top style="thin">
        <color rgb="FFBBC6D7"/>
      </top>
      <bottom style="thin">
        <color theme="4" tint="0.59996337778862885"/>
      </bottom>
      <diagonal/>
    </border>
    <border>
      <left/>
      <right/>
      <top style="thin">
        <color rgb="FFBBC6D7"/>
      </top>
      <bottom style="thin">
        <color theme="4" tint="0.59996337778862885"/>
      </bottom>
      <diagonal/>
    </border>
    <border>
      <left style="thin">
        <color theme="4" tint="0.59999389629810485"/>
      </left>
      <right style="thin">
        <color rgb="FFBBC6D7"/>
      </right>
      <top style="thin">
        <color rgb="FFBBC6D7"/>
      </top>
      <bottom/>
      <diagonal/>
    </border>
    <border>
      <left/>
      <right style="thin">
        <color theme="4" tint="0.59996337778862885"/>
      </right>
      <top style="thin">
        <color rgb="FFBBC6D7"/>
      </top>
      <bottom style="thin">
        <color rgb="FFBBC6D7"/>
      </bottom>
      <diagonal/>
    </border>
    <border>
      <left style="thin">
        <color theme="4" tint="0.59999389629810485"/>
      </left>
      <right style="thin">
        <color theme="4" tint="0.59996337778862885"/>
      </right>
      <top style="thin">
        <color theme="4" tint="0.59999389629810485"/>
      </top>
      <bottom style="thin">
        <color rgb="FFBBC6D7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rgb="FFBBC6D7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rgb="FFBBC6D7"/>
      </top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/>
      <top style="thin">
        <color theme="4" tint="0.59999389629810485"/>
      </top>
      <bottom style="thin">
        <color theme="4" tint="0.59996337778862885"/>
      </bottom>
      <diagonal/>
    </border>
    <border>
      <left style="thin">
        <color rgb="FFBBC6D7"/>
      </left>
      <right/>
      <top style="thin">
        <color theme="4" tint="0.59999389629810485"/>
      </top>
      <bottom style="thin">
        <color theme="4" tint="0.59996337778862885"/>
      </bottom>
      <diagonal/>
    </border>
    <border>
      <left style="thin">
        <color rgb="FFBBC6D7"/>
      </left>
      <right style="thin">
        <color theme="4" tint="0.59996337778862885"/>
      </right>
      <top style="thin">
        <color theme="4" tint="0.599993896298104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93896298104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indexed="64"/>
      </top>
      <bottom style="thin">
        <color theme="4" tint="0.59996337778862885"/>
      </bottom>
      <diagonal/>
    </border>
    <border>
      <left/>
      <right/>
      <top style="thin">
        <color indexed="64"/>
      </top>
      <bottom style="thin">
        <color theme="4" tint="0.59996337778862885"/>
      </bottom>
      <diagonal/>
    </border>
    <border>
      <left/>
      <right style="thin">
        <color theme="4" tint="0.59999389629810485"/>
      </right>
      <top style="thin">
        <color indexed="64"/>
      </top>
      <bottom style="thin">
        <color theme="4" tint="0.599963377788628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indexed="64"/>
      </top>
      <bottom style="thin">
        <color theme="4" tint="0.59996337778862885"/>
      </bottom>
      <diagonal/>
    </border>
    <border>
      <left style="thin">
        <color theme="4" tint="0.59999389629810485"/>
      </left>
      <right style="thin">
        <color theme="4" tint="0.59996337778862885"/>
      </right>
      <top style="thin">
        <color indexed="64"/>
      </top>
      <bottom style="thin">
        <color theme="4" tint="0.59996337778862885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9389629810485"/>
      </right>
      <top style="thin">
        <color rgb="FFBBC6D7"/>
      </top>
      <bottom style="thin">
        <color theme="4" tint="0.59999389629810485"/>
      </bottom>
      <diagonal/>
    </border>
    <border>
      <left style="thin">
        <color theme="4" tint="0.59996337778862885"/>
      </left>
      <right style="thin">
        <color theme="4" tint="0.59999389629810485"/>
      </right>
      <top style="thin">
        <color rgb="FFBBC6D7"/>
      </top>
      <bottom/>
      <diagonal/>
    </border>
    <border>
      <left style="thin">
        <color rgb="FFBBC6D7"/>
      </left>
      <right/>
      <top style="thin">
        <color rgb="FFBBC6D7"/>
      </top>
      <bottom/>
      <diagonal/>
    </border>
    <border>
      <left/>
      <right style="thin">
        <color theme="4" tint="0.59996337778862885"/>
      </right>
      <top style="thin">
        <color indexed="64"/>
      </top>
      <bottom/>
      <diagonal/>
    </border>
    <border>
      <left/>
      <right style="thin">
        <color theme="4" tint="0.59999389629810485"/>
      </right>
      <top style="thin">
        <color theme="4" tint="0.59996337778862885"/>
      </top>
      <bottom/>
      <diagonal/>
    </border>
    <border>
      <left style="thin">
        <color rgb="FFBBC6D7"/>
      </left>
      <right/>
      <top style="thin">
        <color rgb="FFBBC6D7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rgb="FFBBC6D7"/>
      </right>
      <top style="thin">
        <color theme="4" tint="0.59999389629810485"/>
      </top>
      <bottom/>
      <diagonal/>
    </border>
    <border>
      <left style="thin">
        <color rgb="FFBBC6D7"/>
      </left>
      <right/>
      <top style="thin">
        <color theme="4" tint="0.59999389629810485"/>
      </top>
      <bottom/>
      <diagonal/>
    </border>
    <border>
      <left style="thin">
        <color rgb="FFBBC6D7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461">
    <xf numFmtId="0" fontId="0" fillId="0" borderId="0" xfId="0"/>
    <xf numFmtId="0" fontId="3" fillId="3" borderId="0" xfId="3" applyFont="1" applyFill="1" applyBorder="1" applyAlignment="1" applyProtection="1">
      <alignment vertical="center"/>
    </xf>
    <xf numFmtId="0" fontId="3" fillId="3" borderId="0" xfId="3" applyFont="1" applyFill="1" applyBorder="1" applyAlignment="1" applyProtection="1">
      <alignment horizontal="center" vertical="center"/>
    </xf>
    <xf numFmtId="0" fontId="4" fillId="3" borderId="0" xfId="3" applyFont="1" applyFill="1" applyBorder="1" applyAlignment="1" applyProtection="1">
      <alignment horizontal="left" vertical="center" indent="2"/>
    </xf>
    <xf numFmtId="164" fontId="4" fillId="3" borderId="0" xfId="4" applyNumberFormat="1" applyFont="1" applyFill="1" applyBorder="1" applyAlignment="1" applyProtection="1">
      <alignment vertical="center"/>
    </xf>
    <xf numFmtId="0" fontId="5" fillId="3" borderId="0" xfId="3" applyFont="1" applyFill="1" applyBorder="1" applyAlignment="1" applyProtection="1">
      <alignment horizontal="left" vertical="center" indent="3"/>
    </xf>
    <xf numFmtId="0" fontId="6" fillId="3" borderId="0" xfId="3" applyFont="1" applyFill="1" applyBorder="1" applyAlignment="1" applyProtection="1">
      <alignment vertical="center"/>
    </xf>
    <xf numFmtId="164" fontId="5" fillId="3" borderId="0" xfId="4" applyNumberFormat="1" applyFont="1" applyFill="1" applyBorder="1" applyAlignment="1" applyProtection="1">
      <alignment vertical="center"/>
    </xf>
    <xf numFmtId="0" fontId="8" fillId="3" borderId="0" xfId="5" applyFont="1" applyFill="1" applyProtection="1"/>
    <xf numFmtId="0" fontId="5" fillId="3" borderId="4" xfId="3" applyFont="1" applyFill="1" applyBorder="1" applyAlignment="1" applyProtection="1">
      <alignment horizontal="left" vertical="center" indent="3"/>
    </xf>
    <xf numFmtId="0" fontId="6" fillId="3" borderId="4" xfId="3" applyFont="1" applyFill="1" applyBorder="1" applyAlignment="1" applyProtection="1">
      <alignment vertical="center"/>
    </xf>
    <xf numFmtId="0" fontId="3" fillId="3" borderId="0" xfId="3" applyFont="1" applyFill="1" applyBorder="1" applyAlignment="1" applyProtection="1">
      <alignment horizontal="left" vertical="center" indent="1"/>
    </xf>
    <xf numFmtId="0" fontId="9" fillId="3" borderId="0" xfId="3" applyFont="1" applyFill="1" applyBorder="1" applyAlignment="1" applyProtection="1">
      <alignment vertical="center"/>
    </xf>
    <xf numFmtId="164" fontId="10" fillId="3" borderId="0" xfId="3" applyNumberFormat="1" applyFont="1" applyFill="1" applyBorder="1" applyAlignment="1" applyProtection="1">
      <alignment vertical="center"/>
    </xf>
    <xf numFmtId="0" fontId="3" fillId="3" borderId="0" xfId="3" applyFont="1" applyFill="1" applyBorder="1" applyAlignment="1" applyProtection="1">
      <alignment horizontal="left" vertical="center" indent="3"/>
    </xf>
    <xf numFmtId="164" fontId="4" fillId="3" borderId="0" xfId="4" applyNumberFormat="1" applyFont="1" applyFill="1" applyBorder="1" applyAlignment="1" applyProtection="1">
      <alignment horizontal="left" vertical="center" indent="3"/>
    </xf>
    <xf numFmtId="0" fontId="4" fillId="3" borderId="0" xfId="3" applyFont="1" applyFill="1" applyBorder="1" applyAlignment="1" applyProtection="1">
      <alignment vertical="center"/>
    </xf>
    <xf numFmtId="0" fontId="11" fillId="3" borderId="0" xfId="3" applyFont="1" applyFill="1" applyBorder="1" applyAlignment="1" applyProtection="1">
      <alignment horizontal="left" vertical="center" indent="2"/>
    </xf>
    <xf numFmtId="0" fontId="8" fillId="3" borderId="0" xfId="3" applyFont="1" applyFill="1" applyBorder="1" applyAlignment="1" applyProtection="1">
      <alignment vertical="center"/>
    </xf>
    <xf numFmtId="164" fontId="8" fillId="3" borderId="0" xfId="4" applyNumberFormat="1" applyFont="1" applyFill="1" applyBorder="1" applyAlignment="1" applyProtection="1">
      <alignment vertical="center"/>
    </xf>
    <xf numFmtId="0" fontId="7" fillId="3" borderId="0" xfId="5" applyFill="1" applyProtection="1"/>
    <xf numFmtId="0" fontId="3" fillId="3" borderId="0" xfId="3" applyFont="1" applyFill="1" applyBorder="1" applyAlignment="1" applyProtection="1">
      <alignment horizontal="left" vertical="center" indent="4"/>
    </xf>
    <xf numFmtId="0" fontId="3" fillId="3" borderId="0" xfId="3" applyFont="1" applyFill="1" applyBorder="1" applyAlignment="1" applyProtection="1">
      <alignment horizontal="left" vertical="center" indent="2"/>
    </xf>
    <xf numFmtId="0" fontId="4" fillId="3" borderId="4" xfId="3" applyFont="1" applyFill="1" applyBorder="1" applyAlignment="1" applyProtection="1">
      <alignment horizontal="left" vertical="center" indent="2"/>
    </xf>
    <xf numFmtId="0" fontId="3" fillId="3" borderId="4" xfId="3" applyFont="1" applyFill="1" applyBorder="1" applyAlignment="1" applyProtection="1">
      <alignment horizontal="left" vertical="center" indent="4"/>
    </xf>
    <xf numFmtId="0" fontId="3" fillId="3" borderId="4" xfId="3" applyFont="1" applyFill="1" applyBorder="1" applyAlignment="1" applyProtection="1">
      <alignment horizontal="left" vertical="center" indent="2"/>
    </xf>
    <xf numFmtId="0" fontId="3" fillId="3" borderId="5" xfId="3" applyFont="1" applyFill="1" applyBorder="1" applyAlignment="1" applyProtection="1">
      <alignment horizontal="left" vertical="center" indent="2"/>
    </xf>
    <xf numFmtId="0" fontId="3" fillId="3" borderId="6" xfId="3" applyFont="1" applyFill="1" applyBorder="1" applyAlignment="1" applyProtection="1">
      <alignment horizontal="left" vertical="center" indent="4"/>
    </xf>
    <xf numFmtId="0" fontId="3" fillId="3" borderId="6" xfId="3" applyFont="1" applyFill="1" applyBorder="1" applyAlignment="1" applyProtection="1">
      <alignment horizontal="left" vertical="center" indent="2"/>
    </xf>
    <xf numFmtId="0" fontId="6" fillId="3" borderId="7" xfId="3" applyFont="1" applyFill="1" applyBorder="1" applyAlignment="1" applyProtection="1">
      <alignment horizontal="left" vertical="center" indent="3"/>
    </xf>
    <xf numFmtId="0" fontId="3" fillId="3" borderId="4" xfId="3" applyFont="1" applyFill="1" applyBorder="1" applyAlignment="1" applyProtection="1">
      <alignment horizontal="left" vertical="top" indent="1"/>
    </xf>
    <xf numFmtId="0" fontId="3" fillId="3" borderId="4" xfId="3" applyFont="1" applyFill="1" applyBorder="1" applyAlignment="1" applyProtection="1">
      <alignment vertical="center"/>
    </xf>
    <xf numFmtId="164" fontId="4" fillId="3" borderId="4" xfId="4" applyNumberFormat="1" applyFont="1" applyFill="1" applyBorder="1" applyAlignment="1" applyProtection="1">
      <alignment vertical="center"/>
    </xf>
    <xf numFmtId="0" fontId="3" fillId="3" borderId="8" xfId="3" applyFont="1" applyFill="1" applyBorder="1" applyAlignment="1" applyProtection="1">
      <alignment horizontal="left" vertical="center"/>
    </xf>
    <xf numFmtId="164" fontId="12" fillId="3" borderId="0" xfId="4" applyNumberFormat="1" applyFont="1" applyFill="1" applyBorder="1" applyAlignment="1" applyProtection="1">
      <alignment vertical="center"/>
    </xf>
    <xf numFmtId="164" fontId="4" fillId="0" borderId="0" xfId="4" applyNumberFormat="1" applyFont="1" applyFill="1" applyBorder="1" applyAlignment="1" applyProtection="1">
      <alignment vertical="center"/>
    </xf>
    <xf numFmtId="0" fontId="0" fillId="3" borderId="0" xfId="0" applyFill="1"/>
    <xf numFmtId="0" fontId="0" fillId="3" borderId="9" xfId="0" applyFill="1" applyBorder="1"/>
    <xf numFmtId="0" fontId="0" fillId="3" borderId="10" xfId="0" applyFill="1" applyBorder="1"/>
    <xf numFmtId="0" fontId="14" fillId="3" borderId="0" xfId="0" quotePrefix="1" applyFont="1" applyFill="1"/>
    <xf numFmtId="0" fontId="14" fillId="3" borderId="0" xfId="0" applyFont="1" applyFill="1"/>
    <xf numFmtId="0" fontId="1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5" fillId="3" borderId="0" xfId="0" applyFont="1" applyFill="1" applyAlignment="1"/>
    <xf numFmtId="0" fontId="14" fillId="3" borderId="0" xfId="0" quotePrefix="1" applyFont="1" applyFill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ill="1"/>
    <xf numFmtId="164" fontId="4" fillId="3" borderId="6" xfId="4" applyNumberFormat="1" applyFont="1" applyFill="1" applyBorder="1" applyAlignment="1" applyProtection="1">
      <alignment vertical="center"/>
    </xf>
    <xf numFmtId="164" fontId="3" fillId="3" borderId="7" xfId="4" applyNumberFormat="1" applyFont="1" applyFill="1" applyBorder="1" applyAlignment="1" applyProtection="1">
      <alignment horizontal="left" vertical="center" indent="3"/>
    </xf>
    <xf numFmtId="0" fontId="0" fillId="0" borderId="11" xfId="0" applyBorder="1"/>
    <xf numFmtId="0" fontId="0" fillId="0" borderId="0" xfId="0" applyBorder="1"/>
    <xf numFmtId="0" fontId="19" fillId="3" borderId="13" xfId="8" applyFont="1" applyFill="1" applyBorder="1" applyAlignment="1">
      <alignment vertical="center" wrapText="1"/>
    </xf>
    <xf numFmtId="0" fontId="19" fillId="3" borderId="14" xfId="8" applyFont="1" applyFill="1" applyBorder="1" applyAlignment="1">
      <alignment vertical="center" wrapText="1"/>
    </xf>
    <xf numFmtId="0" fontId="0" fillId="3" borderId="19" xfId="0" applyFill="1" applyBorder="1"/>
    <xf numFmtId="0" fontId="0" fillId="3" borderId="20" xfId="0" applyFill="1" applyBorder="1"/>
    <xf numFmtId="0" fontId="0" fillId="0" borderId="9" xfId="0" applyFill="1" applyBorder="1"/>
    <xf numFmtId="0" fontId="0" fillId="3" borderId="21" xfId="0" applyFill="1" applyBorder="1"/>
    <xf numFmtId="0" fontId="20" fillId="0" borderId="0" xfId="0" applyFont="1"/>
    <xf numFmtId="0" fontId="0" fillId="0" borderId="11" xfId="0" applyBorder="1" applyProtection="1">
      <protection locked="0"/>
    </xf>
    <xf numFmtId="43" fontId="0" fillId="0" borderId="0" xfId="1" applyFont="1" applyAlignment="1">
      <alignment horizontal="center"/>
    </xf>
    <xf numFmtId="165" fontId="19" fillId="3" borderId="15" xfId="6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43" fontId="0" fillId="2" borderId="36" xfId="1" applyFont="1" applyFill="1" applyBorder="1" applyAlignment="1">
      <alignment horizontal="center"/>
    </xf>
    <xf numFmtId="0" fontId="22" fillId="2" borderId="35" xfId="0" applyFont="1" applyFill="1" applyBorder="1" applyAlignment="1">
      <alignment horizontal="left"/>
    </xf>
    <xf numFmtId="43" fontId="0" fillId="2" borderId="56" xfId="1" applyFont="1" applyFill="1" applyBorder="1" applyAlignment="1">
      <alignment horizontal="center"/>
    </xf>
    <xf numFmtId="0" fontId="0" fillId="0" borderId="0" xfId="0" applyFont="1" applyFill="1"/>
    <xf numFmtId="166" fontId="19" fillId="5" borderId="41" xfId="7" applyNumberFormat="1" applyFont="1" applyFill="1" applyBorder="1" applyAlignment="1">
      <alignment vertical="center"/>
    </xf>
    <xf numFmtId="43" fontId="0" fillId="0" borderId="0" xfId="1" applyFont="1" applyFill="1" applyBorder="1" applyAlignment="1">
      <alignment horizontal="center"/>
    </xf>
    <xf numFmtId="10" fontId="19" fillId="3" borderId="0" xfId="9" applyNumberFormat="1" applyFont="1" applyFill="1" applyBorder="1" applyAlignment="1">
      <alignment horizontal="center" vertical="center"/>
    </xf>
    <xf numFmtId="44" fontId="19" fillId="3" borderId="0" xfId="1" applyNumberFormat="1" applyFont="1" applyFill="1" applyBorder="1" applyAlignment="1">
      <alignment horizontal="center" vertical="center"/>
    </xf>
    <xf numFmtId="167" fontId="19" fillId="3" borderId="0" xfId="1" applyNumberFormat="1" applyFont="1" applyFill="1" applyBorder="1" applyAlignment="1">
      <alignment horizontal="center" vertical="center"/>
    </xf>
    <xf numFmtId="43" fontId="19" fillId="3" borderId="0" xfId="1" applyFont="1" applyFill="1" applyBorder="1" applyAlignment="1">
      <alignment horizontal="center" vertical="center"/>
    </xf>
    <xf numFmtId="43" fontId="0" fillId="3" borderId="0" xfId="1" applyFont="1" applyFill="1" applyAlignment="1">
      <alignment horizontal="center"/>
    </xf>
    <xf numFmtId="0" fontId="19" fillId="3" borderId="0" xfId="0" applyFont="1" applyFill="1" applyBorder="1" applyAlignment="1">
      <alignment horizontal="center"/>
    </xf>
    <xf numFmtId="43" fontId="0" fillId="3" borderId="0" xfId="1" applyFont="1" applyFill="1"/>
    <xf numFmtId="10" fontId="0" fillId="3" borderId="0" xfId="6" applyNumberFormat="1" applyFont="1" applyFill="1"/>
    <xf numFmtId="43" fontId="21" fillId="3" borderId="0" xfId="0" applyNumberFormat="1" applyFont="1" applyFill="1"/>
    <xf numFmtId="0" fontId="19" fillId="3" borderId="0" xfId="0" applyFont="1" applyFill="1" applyBorder="1" applyAlignment="1">
      <alignment horizontal="center"/>
    </xf>
    <xf numFmtId="43" fontId="0" fillId="3" borderId="0" xfId="1" applyFont="1" applyFill="1" applyBorder="1"/>
    <xf numFmtId="10" fontId="0" fillId="3" borderId="0" xfId="6" applyNumberFormat="1" applyFont="1" applyFill="1" applyBorder="1"/>
    <xf numFmtId="43" fontId="21" fillId="3" borderId="0" xfId="0" applyNumberFormat="1" applyFont="1" applyFill="1" applyBorder="1"/>
    <xf numFmtId="41" fontId="18" fillId="0" borderId="43" xfId="3" applyNumberFormat="1" applyFont="1" applyFill="1" applyBorder="1" applyAlignment="1">
      <alignment horizontal="center" vertical="top" wrapText="1"/>
    </xf>
    <xf numFmtId="41" fontId="18" fillId="10" borderId="44" xfId="3" applyNumberFormat="1" applyFont="1" applyFill="1" applyBorder="1" applyAlignment="1">
      <alignment horizontal="center" vertical="top" wrapText="1"/>
    </xf>
    <xf numFmtId="0" fontId="19" fillId="9" borderId="58" xfId="3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wrapText="1"/>
    </xf>
    <xf numFmtId="0" fontId="0" fillId="0" borderId="42" xfId="0" applyNumberFormat="1" applyFont="1" applyBorder="1" applyAlignment="1">
      <alignment horizontal="center" wrapText="1"/>
    </xf>
    <xf numFmtId="41" fontId="18" fillId="0" borderId="72" xfId="3" applyNumberFormat="1" applyFont="1" applyFill="1" applyBorder="1" applyAlignment="1">
      <alignment horizontal="center" vertical="center" wrapText="1"/>
    </xf>
    <xf numFmtId="0" fontId="0" fillId="3" borderId="42" xfId="0" applyFont="1" applyFill="1" applyBorder="1" applyAlignment="1">
      <alignment horizontal="center"/>
    </xf>
    <xf numFmtId="166" fontId="23" fillId="9" borderId="73" xfId="7" applyNumberFormat="1" applyFont="1" applyFill="1" applyBorder="1" applyAlignment="1">
      <alignment horizontal="center" vertical="center" wrapText="1"/>
    </xf>
    <xf numFmtId="0" fontId="0" fillId="3" borderId="74" xfId="0" applyFont="1" applyFill="1" applyBorder="1" applyAlignment="1">
      <alignment horizontal="center"/>
    </xf>
    <xf numFmtId="0" fontId="18" fillId="0" borderId="0" xfId="0" applyFont="1" applyFill="1"/>
    <xf numFmtId="10" fontId="18" fillId="3" borderId="0" xfId="6" applyNumberFormat="1" applyFont="1" applyFill="1" applyBorder="1"/>
    <xf numFmtId="0" fontId="0" fillId="0" borderId="60" xfId="0" applyFont="1" applyFill="1" applyBorder="1" applyAlignment="1">
      <alignment horizontal="center"/>
    </xf>
    <xf numFmtId="10" fontId="18" fillId="3" borderId="47" xfId="6" applyNumberFormat="1" applyFont="1" applyFill="1" applyBorder="1"/>
    <xf numFmtId="43" fontId="18" fillId="3" borderId="0" xfId="0" applyNumberFormat="1" applyFont="1" applyFill="1" applyBorder="1"/>
    <xf numFmtId="10" fontId="0" fillId="3" borderId="47" xfId="6" applyNumberFormat="1" applyFont="1" applyFill="1" applyBorder="1"/>
    <xf numFmtId="0" fontId="19" fillId="9" borderId="89" xfId="3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9" borderId="86" xfId="3" applyFont="1" applyFill="1" applyBorder="1" applyAlignment="1">
      <alignment horizontal="left" vertical="center" indent="2"/>
    </xf>
    <xf numFmtId="0" fontId="19" fillId="9" borderId="87" xfId="3" applyFont="1" applyFill="1" applyBorder="1" applyAlignment="1">
      <alignment vertical="center"/>
    </xf>
    <xf numFmtId="0" fontId="0" fillId="3" borderId="0" xfId="0" applyFont="1" applyFill="1"/>
    <xf numFmtId="0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0" borderId="0" xfId="0" applyFont="1"/>
    <xf numFmtId="0" fontId="0" fillId="2" borderId="36" xfId="0" applyNumberFormat="1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0" fillId="2" borderId="56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0" fillId="2" borderId="55" xfId="0" applyFont="1" applyFill="1" applyBorder="1" applyAlignment="1"/>
    <xf numFmtId="0" fontId="0" fillId="2" borderId="36" xfId="0" applyFont="1" applyFill="1" applyBorder="1" applyAlignment="1"/>
    <xf numFmtId="0" fontId="0" fillId="2" borderId="56" xfId="0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43" fontId="0" fillId="0" borderId="0" xfId="0" applyNumberFormat="1" applyFont="1"/>
    <xf numFmtId="43" fontId="0" fillId="0" borderId="0" xfId="0" applyNumberFormat="1" applyFont="1" applyFill="1"/>
    <xf numFmtId="0" fontId="0" fillId="3" borderId="0" xfId="0" applyNumberFormat="1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43" fontId="0" fillId="0" borderId="42" xfId="1" applyFont="1" applyFill="1" applyBorder="1" applyAlignment="1">
      <alignment horizontal="center" wrapText="1"/>
    </xf>
    <xf numFmtId="0" fontId="0" fillId="3" borderId="0" xfId="0" applyFont="1" applyFill="1" applyBorder="1"/>
    <xf numFmtId="0" fontId="0" fillId="3" borderId="28" xfId="0" applyFont="1" applyFill="1" applyBorder="1"/>
    <xf numFmtId="0" fontId="0" fillId="3" borderId="27" xfId="0" applyFont="1" applyFill="1" applyBorder="1"/>
    <xf numFmtId="0" fontId="0" fillId="3" borderId="57" xfId="0" applyFont="1" applyFill="1" applyBorder="1"/>
    <xf numFmtId="0" fontId="0" fillId="3" borderId="47" xfId="0" applyFont="1" applyFill="1" applyBorder="1"/>
    <xf numFmtId="0" fontId="0" fillId="0" borderId="0" xfId="0" applyFont="1" applyFill="1" applyAlignment="1">
      <alignment horizontal="center"/>
    </xf>
    <xf numFmtId="0" fontId="0" fillId="3" borderId="23" xfId="0" applyFont="1" applyFill="1" applyBorder="1"/>
    <xf numFmtId="0" fontId="0" fillId="0" borderId="23" xfId="0" applyFont="1" applyFill="1" applyBorder="1"/>
    <xf numFmtId="0" fontId="0" fillId="0" borderId="64" xfId="0" applyFont="1" applyFill="1" applyBorder="1"/>
    <xf numFmtId="0" fontId="0" fillId="0" borderId="66" xfId="3" applyFont="1" applyFill="1" applyBorder="1" applyAlignment="1">
      <alignment horizontal="left" vertical="center" indent="3"/>
    </xf>
    <xf numFmtId="0" fontId="0" fillId="0" borderId="38" xfId="3" applyFont="1" applyFill="1" applyBorder="1" applyAlignment="1">
      <alignment vertical="center"/>
    </xf>
    <xf numFmtId="0" fontId="0" fillId="3" borderId="38" xfId="3" applyFont="1" applyFill="1" applyBorder="1" applyAlignment="1">
      <alignment vertical="center"/>
    </xf>
    <xf numFmtId="0" fontId="0" fillId="0" borderId="0" xfId="0" applyNumberFormat="1" applyFont="1" applyAlignment="1">
      <alignment horizontal="center"/>
    </xf>
    <xf numFmtId="164" fontId="24" fillId="4" borderId="34" xfId="1" applyNumberFormat="1" applyFont="1" applyFill="1" applyBorder="1" applyAlignment="1" applyProtection="1">
      <alignment horizontal="left" vertical="center"/>
      <protection locked="0"/>
    </xf>
    <xf numFmtId="164" fontId="24" fillId="4" borderId="34" xfId="1" quotePrefix="1" applyNumberFormat="1" applyFont="1" applyFill="1" applyBorder="1" applyAlignment="1" applyProtection="1">
      <alignment horizontal="center" vertical="center"/>
      <protection locked="0"/>
    </xf>
    <xf numFmtId="164" fontId="24" fillId="4" borderId="29" xfId="1" applyNumberFormat="1" applyFont="1" applyFill="1" applyBorder="1" applyAlignment="1" applyProtection="1">
      <alignment horizontal="left" vertical="center"/>
      <protection locked="0"/>
    </xf>
    <xf numFmtId="0" fontId="19" fillId="3" borderId="0" xfId="3" applyFont="1" applyFill="1" applyBorder="1" applyAlignment="1">
      <alignment horizontal="left" vertical="center" indent="2"/>
    </xf>
    <xf numFmtId="0" fontId="0" fillId="3" borderId="47" xfId="3" applyFont="1" applyFill="1" applyBorder="1" applyAlignment="1">
      <alignment horizontal="left" vertical="center" indent="3"/>
    </xf>
    <xf numFmtId="0" fontId="19" fillId="9" borderId="46" xfId="3" applyFont="1" applyFill="1" applyBorder="1" applyAlignment="1">
      <alignment horizontal="left" vertical="center" indent="2"/>
    </xf>
    <xf numFmtId="0" fontId="19" fillId="9" borderId="48" xfId="3" applyFont="1" applyFill="1" applyBorder="1" applyAlignment="1">
      <alignment horizontal="left" vertical="center" indent="2"/>
    </xf>
    <xf numFmtId="166" fontId="19" fillId="9" borderId="48" xfId="7" applyNumberFormat="1" applyFont="1" applyFill="1" applyBorder="1" applyAlignment="1">
      <alignment vertical="center"/>
    </xf>
    <xf numFmtId="166" fontId="19" fillId="9" borderId="46" xfId="7" applyNumberFormat="1" applyFont="1" applyFill="1" applyBorder="1" applyAlignment="1">
      <alignment vertical="center"/>
    </xf>
    <xf numFmtId="166" fontId="19" fillId="3" borderId="0" xfId="7" applyNumberFormat="1" applyFont="1" applyFill="1" applyBorder="1" applyAlignment="1">
      <alignment vertical="center"/>
    </xf>
    <xf numFmtId="0" fontId="19" fillId="3" borderId="0" xfId="3" applyFont="1" applyFill="1" applyBorder="1" applyAlignment="1">
      <alignment vertical="center"/>
    </xf>
    <xf numFmtId="166" fontId="24" fillId="4" borderId="59" xfId="7" quotePrefix="1" applyNumberFormat="1" applyFont="1" applyFill="1" applyBorder="1" applyAlignment="1" applyProtection="1">
      <alignment horizontal="center" vertical="center"/>
      <protection locked="0"/>
    </xf>
    <xf numFmtId="164" fontId="24" fillId="4" borderId="65" xfId="1" quotePrefix="1" applyNumberFormat="1" applyFont="1" applyFill="1" applyBorder="1" applyAlignment="1" applyProtection="1">
      <alignment horizontal="center" vertical="center"/>
      <protection locked="0"/>
    </xf>
    <xf numFmtId="9" fontId="24" fillId="4" borderId="52" xfId="1" quotePrefix="1" applyNumberFormat="1" applyFont="1" applyFill="1" applyBorder="1" applyAlignment="1" applyProtection="1">
      <alignment horizontal="center" vertical="center"/>
      <protection locked="0"/>
    </xf>
    <xf numFmtId="164" fontId="24" fillId="4" borderId="82" xfId="1" quotePrefix="1" applyNumberFormat="1" applyFont="1" applyFill="1" applyBorder="1" applyAlignment="1" applyProtection="1">
      <alignment horizontal="center" vertical="center"/>
      <protection locked="0"/>
    </xf>
    <xf numFmtId="166" fontId="24" fillId="3" borderId="0" xfId="7" quotePrefix="1" applyNumberFormat="1" applyFont="1" applyFill="1" applyBorder="1" applyAlignment="1" applyProtection="1">
      <alignment horizontal="left" vertical="center"/>
      <protection locked="0"/>
    </xf>
    <xf numFmtId="166" fontId="24" fillId="3" borderId="0" xfId="7" quotePrefix="1" applyNumberFormat="1" applyFont="1" applyFill="1" applyBorder="1" applyAlignment="1" applyProtection="1">
      <alignment horizontal="center" vertical="center"/>
      <protection locked="0"/>
    </xf>
    <xf numFmtId="43" fontId="24" fillId="3" borderId="0" xfId="1" quotePrefix="1" applyFont="1" applyFill="1" applyBorder="1" applyAlignment="1" applyProtection="1">
      <alignment horizontal="center" vertical="center"/>
      <protection locked="0"/>
    </xf>
    <xf numFmtId="164" fontId="24" fillId="3" borderId="0" xfId="1" quotePrefix="1" applyNumberFormat="1" applyFont="1" applyFill="1" applyBorder="1" applyAlignment="1" applyProtection="1">
      <alignment horizontal="center" vertical="center"/>
      <protection locked="0"/>
    </xf>
    <xf numFmtId="41" fontId="0" fillId="3" borderId="0" xfId="3" applyNumberFormat="1" applyFont="1" applyFill="1" applyBorder="1" applyAlignment="1" applyProtection="1">
      <alignment vertical="center"/>
      <protection locked="0"/>
    </xf>
    <xf numFmtId="9" fontId="24" fillId="3" borderId="0" xfId="1" quotePrefix="1" applyNumberFormat="1" applyFont="1" applyFill="1" applyBorder="1" applyAlignment="1" applyProtection="1">
      <alignment horizontal="center" vertical="center"/>
      <protection locked="0"/>
    </xf>
    <xf numFmtId="0" fontId="19" fillId="9" borderId="81" xfId="3" applyFont="1" applyFill="1" applyBorder="1" applyAlignment="1">
      <alignment vertical="center"/>
    </xf>
    <xf numFmtId="43" fontId="26" fillId="9" borderId="89" xfId="1" applyFont="1" applyFill="1" applyBorder="1" applyAlignment="1">
      <alignment vertical="center"/>
    </xf>
    <xf numFmtId="43" fontId="21" fillId="0" borderId="94" xfId="0" applyNumberFormat="1" applyFont="1" applyFill="1" applyBorder="1"/>
    <xf numFmtId="0" fontId="19" fillId="9" borderId="95" xfId="3" applyFont="1" applyFill="1" applyBorder="1" applyAlignment="1">
      <alignment horizontal="left" vertical="center" indent="2"/>
    </xf>
    <xf numFmtId="0" fontId="19" fillId="9" borderId="28" xfId="3" applyFont="1" applyFill="1" applyBorder="1" applyAlignment="1">
      <alignment horizontal="left" vertical="center" indent="2"/>
    </xf>
    <xf numFmtId="44" fontId="19" fillId="9" borderId="97" xfId="1" applyNumberFormat="1" applyFont="1" applyFill="1" applyBorder="1" applyAlignment="1">
      <alignment horizontal="center" vertical="center"/>
    </xf>
    <xf numFmtId="43" fontId="19" fillId="9" borderId="98" xfId="1" applyFont="1" applyFill="1" applyBorder="1" applyAlignment="1">
      <alignment horizontal="center" vertical="center"/>
    </xf>
    <xf numFmtId="10" fontId="24" fillId="4" borderId="91" xfId="6" applyNumberFormat="1" applyFont="1" applyFill="1" applyBorder="1" applyAlignment="1" applyProtection="1">
      <alignment horizontal="center" vertical="center"/>
      <protection locked="0"/>
    </xf>
    <xf numFmtId="10" fontId="19" fillId="9" borderId="99" xfId="9" applyNumberFormat="1" applyFont="1" applyFill="1" applyBorder="1" applyAlignment="1">
      <alignment horizontal="center" vertical="center"/>
    </xf>
    <xf numFmtId="9" fontId="18" fillId="0" borderId="0" xfId="6" applyFont="1" applyFill="1" applyBorder="1" applyAlignment="1">
      <alignment horizontal="center" vertical="center"/>
    </xf>
    <xf numFmtId="9" fontId="19" fillId="9" borderId="96" xfId="9" applyNumberFormat="1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horizontal="center" wrapText="1"/>
    </xf>
    <xf numFmtId="0" fontId="0" fillId="0" borderId="102" xfId="0" applyNumberFormat="1" applyFont="1" applyBorder="1" applyAlignment="1">
      <alignment horizontal="center" wrapText="1"/>
    </xf>
    <xf numFmtId="43" fontId="0" fillId="0" borderId="102" xfId="1" applyFont="1" applyBorder="1" applyAlignment="1">
      <alignment horizontal="center" wrapText="1"/>
    </xf>
    <xf numFmtId="0" fontId="0" fillId="0" borderId="92" xfId="0" applyFont="1" applyBorder="1" applyAlignment="1">
      <alignment horizontal="center" wrapText="1"/>
    </xf>
    <xf numFmtId="0" fontId="0" fillId="0" borderId="102" xfId="0" applyFont="1" applyBorder="1" applyAlignment="1">
      <alignment horizontal="center" wrapText="1"/>
    </xf>
    <xf numFmtId="0" fontId="0" fillId="0" borderId="100" xfId="0" applyFont="1" applyBorder="1" applyAlignment="1">
      <alignment horizontal="center" wrapText="1"/>
    </xf>
    <xf numFmtId="166" fontId="23" fillId="9" borderId="103" xfId="7" applyNumberFormat="1" applyFont="1" applyFill="1" applyBorder="1" applyAlignment="1">
      <alignment horizontal="center" vertical="center" wrapText="1"/>
    </xf>
    <xf numFmtId="166" fontId="23" fillId="9" borderId="104" xfId="7" applyNumberFormat="1" applyFont="1" applyFill="1" applyBorder="1" applyAlignment="1">
      <alignment horizontal="center" vertical="center" wrapText="1"/>
    </xf>
    <xf numFmtId="166" fontId="23" fillId="9" borderId="105" xfId="7" applyNumberFormat="1" applyFont="1" applyFill="1" applyBorder="1" applyAlignment="1">
      <alignment horizontal="center" vertical="center" wrapText="1"/>
    </xf>
    <xf numFmtId="164" fontId="25" fillId="4" borderId="78" xfId="1" applyNumberFormat="1" applyFont="1" applyFill="1" applyBorder="1" applyAlignment="1" applyProtection="1">
      <alignment horizontal="center" vertical="center" wrapText="1"/>
      <protection locked="0"/>
    </xf>
    <xf numFmtId="0" fontId="28" fillId="4" borderId="45" xfId="3" applyFont="1" applyFill="1" applyBorder="1" applyAlignment="1" applyProtection="1">
      <alignment horizontal="center" vertical="center" wrapText="1" shrinkToFit="1"/>
      <protection locked="0"/>
    </xf>
    <xf numFmtId="44" fontId="19" fillId="9" borderId="96" xfId="1" applyNumberFormat="1" applyFont="1" applyFill="1" applyBorder="1" applyAlignment="1">
      <alignment horizontal="center" vertical="center"/>
    </xf>
    <xf numFmtId="1" fontId="24" fillId="4" borderId="50" xfId="10" applyNumberFormat="1" applyFont="1" applyFill="1" applyBorder="1" applyAlignment="1" applyProtection="1">
      <alignment vertical="center"/>
      <protection locked="0"/>
    </xf>
    <xf numFmtId="1" fontId="19" fillId="3" borderId="0" xfId="3" applyNumberFormat="1" applyFont="1" applyFill="1" applyBorder="1" applyAlignment="1">
      <alignment vertical="center"/>
    </xf>
    <xf numFmtId="1" fontId="0" fillId="0" borderId="90" xfId="1" applyNumberFormat="1" applyFont="1" applyFill="1" applyBorder="1" applyAlignment="1" applyProtection="1">
      <alignment horizontal="center" vertical="center"/>
      <protection locked="0"/>
    </xf>
    <xf numFmtId="1" fontId="19" fillId="3" borderId="0" xfId="7" applyNumberFormat="1" applyFont="1" applyFill="1" applyBorder="1" applyAlignment="1">
      <alignment vertical="center"/>
    </xf>
    <xf numFmtId="1" fontId="19" fillId="3" borderId="0" xfId="9" applyNumberFormat="1" applyFont="1" applyFill="1" applyBorder="1" applyAlignment="1">
      <alignment horizontal="center" vertical="center"/>
    </xf>
    <xf numFmtId="1" fontId="19" fillId="9" borderId="58" xfId="3" applyNumberFormat="1" applyFont="1" applyFill="1" applyBorder="1" applyAlignment="1">
      <alignment vertical="center"/>
    </xf>
    <xf numFmtId="1" fontId="19" fillId="9" borderId="89" xfId="3" applyNumberFormat="1" applyFont="1" applyFill="1" applyBorder="1" applyAlignment="1">
      <alignment horizontal="center" vertical="center"/>
    </xf>
    <xf numFmtId="44" fontId="24" fillId="4" borderId="65" xfId="1" quotePrefix="1" applyNumberFormat="1" applyFont="1" applyFill="1" applyBorder="1" applyAlignment="1" applyProtection="1">
      <alignment horizontal="center" vertical="center"/>
      <protection locked="0"/>
    </xf>
    <xf numFmtId="44" fontId="24" fillId="4" borderId="82" xfId="1" quotePrefix="1" applyNumberFormat="1" applyFont="1" applyFill="1" applyBorder="1" applyAlignment="1" applyProtection="1">
      <alignment horizontal="center" vertical="center"/>
      <protection locked="0"/>
    </xf>
    <xf numFmtId="44" fontId="0" fillId="0" borderId="71" xfId="3" applyNumberFormat="1" applyFont="1" applyFill="1" applyBorder="1" applyAlignment="1" applyProtection="1">
      <alignment vertical="center"/>
      <protection locked="0"/>
    </xf>
    <xf numFmtId="44" fontId="0" fillId="0" borderId="83" xfId="3" applyNumberFormat="1" applyFont="1" applyFill="1" applyBorder="1" applyAlignment="1" applyProtection="1">
      <alignment vertical="center"/>
      <protection locked="0"/>
    </xf>
    <xf numFmtId="42" fontId="0" fillId="0" borderId="79" xfId="3" applyNumberFormat="1" applyFont="1" applyFill="1" applyBorder="1" applyAlignment="1">
      <alignment vertical="center"/>
    </xf>
    <xf numFmtId="42" fontId="0" fillId="0" borderId="41" xfId="3" applyNumberFormat="1" applyFont="1" applyFill="1" applyBorder="1" applyAlignment="1">
      <alignment vertical="center"/>
    </xf>
    <xf numFmtId="42" fontId="0" fillId="0" borderId="45" xfId="3" applyNumberFormat="1" applyFont="1" applyFill="1" applyBorder="1" applyAlignment="1">
      <alignment vertical="center"/>
    </xf>
    <xf numFmtId="42" fontId="19" fillId="9" borderId="87" xfId="3" applyNumberFormat="1" applyFont="1" applyFill="1" applyBorder="1" applyAlignment="1">
      <alignment vertical="center"/>
    </xf>
    <xf numFmtId="42" fontId="19" fillId="9" borderId="29" xfId="3" applyNumberFormat="1" applyFont="1" applyFill="1" applyBorder="1" applyAlignment="1">
      <alignment vertical="center"/>
    </xf>
    <xf numFmtId="42" fontId="19" fillId="9" borderId="52" xfId="3" applyNumberFormat="1" applyFont="1" applyFill="1" applyBorder="1" applyAlignment="1">
      <alignment vertical="center"/>
    </xf>
    <xf numFmtId="166" fontId="19" fillId="9" borderId="69" xfId="1" applyNumberFormat="1" applyFont="1" applyFill="1" applyBorder="1" applyAlignment="1">
      <alignment horizontal="center" vertical="center"/>
    </xf>
    <xf numFmtId="166" fontId="19" fillId="9" borderId="54" xfId="1" applyNumberFormat="1" applyFont="1" applyFill="1" applyBorder="1" applyAlignment="1">
      <alignment horizontal="center" vertical="center"/>
    </xf>
    <xf numFmtId="166" fontId="19" fillId="9" borderId="70" xfId="1" applyNumberFormat="1" applyFont="1" applyFill="1" applyBorder="1" applyAlignment="1">
      <alignment horizontal="center" vertical="center"/>
    </xf>
    <xf numFmtId="0" fontId="27" fillId="3" borderId="106" xfId="3" applyFont="1" applyFill="1" applyBorder="1" applyAlignment="1" applyProtection="1">
      <alignment horizontal="right" vertical="center"/>
      <protection locked="0"/>
    </xf>
    <xf numFmtId="164" fontId="25" fillId="3" borderId="106" xfId="1" applyNumberFormat="1" applyFont="1" applyFill="1" applyBorder="1" applyAlignment="1" applyProtection="1">
      <alignment horizontal="center" vertical="center" wrapText="1"/>
      <protection locked="0"/>
    </xf>
    <xf numFmtId="10" fontId="24" fillId="4" borderId="109" xfId="6" applyNumberFormat="1" applyFont="1" applyFill="1" applyBorder="1" applyAlignment="1" applyProtection="1">
      <alignment horizontal="center" vertical="center" wrapText="1"/>
      <protection locked="0"/>
    </xf>
    <xf numFmtId="10" fontId="24" fillId="4" borderId="91" xfId="1" quotePrefix="1" applyNumberFormat="1" applyFont="1" applyFill="1" applyBorder="1" applyAlignment="1" applyProtection="1">
      <alignment horizontal="right" vertical="center"/>
      <protection locked="0"/>
    </xf>
    <xf numFmtId="43" fontId="0" fillId="0" borderId="0" xfId="1" applyFont="1"/>
    <xf numFmtId="42" fontId="19" fillId="9" borderId="58" xfId="3" applyNumberFormat="1" applyFont="1" applyFill="1" applyBorder="1" applyAlignment="1">
      <alignment vertical="center"/>
    </xf>
    <xf numFmtId="0" fontId="1" fillId="3" borderId="58" xfId="3" applyFont="1" applyFill="1" applyBorder="1" applyAlignment="1">
      <alignment vertical="center"/>
    </xf>
    <xf numFmtId="44" fontId="0" fillId="0" borderId="0" xfId="0" applyNumberFormat="1" applyFont="1"/>
    <xf numFmtId="166" fontId="0" fillId="0" borderId="92" xfId="1" applyNumberFormat="1" applyFont="1" applyFill="1" applyBorder="1"/>
    <xf numFmtId="166" fontId="0" fillId="0" borderId="52" xfId="1" applyNumberFormat="1" applyFont="1" applyFill="1" applyBorder="1"/>
    <xf numFmtId="42" fontId="0" fillId="3" borderId="0" xfId="0" applyNumberFormat="1" applyFont="1" applyFill="1" applyBorder="1"/>
    <xf numFmtId="43" fontId="26" fillId="3" borderId="0" xfId="1" applyFont="1" applyFill="1" applyBorder="1" applyAlignment="1">
      <alignment vertical="center"/>
    </xf>
    <xf numFmtId="164" fontId="4" fillId="3" borderId="0" xfId="4" applyNumberFormat="1" applyFont="1" applyFill="1" applyBorder="1" applyAlignment="1" applyProtection="1">
      <alignment vertical="center"/>
      <protection locked="0"/>
    </xf>
    <xf numFmtId="0" fontId="0" fillId="3" borderId="26" xfId="3" applyFont="1" applyFill="1" applyBorder="1" applyAlignment="1">
      <alignment vertical="center"/>
    </xf>
    <xf numFmtId="0" fontId="0" fillId="3" borderId="0" xfId="3" applyFont="1" applyFill="1" applyBorder="1" applyAlignment="1">
      <alignment vertical="center"/>
    </xf>
    <xf numFmtId="0" fontId="0" fillId="3" borderId="25" xfId="3" applyFont="1" applyFill="1" applyBorder="1" applyAlignment="1">
      <alignment horizontal="left" vertical="center" indent="3"/>
    </xf>
    <xf numFmtId="0" fontId="0" fillId="3" borderId="27" xfId="3" applyFont="1" applyFill="1" applyBorder="1" applyAlignment="1">
      <alignment horizontal="left" vertical="center" indent="3"/>
    </xf>
    <xf numFmtId="43" fontId="0" fillId="3" borderId="111" xfId="1" applyFont="1" applyFill="1" applyBorder="1" applyAlignment="1">
      <alignment horizontal="center"/>
    </xf>
    <xf numFmtId="43" fontId="0" fillId="3" borderId="57" xfId="1" applyFont="1" applyFill="1" applyBorder="1" applyAlignment="1">
      <alignment horizontal="center"/>
    </xf>
    <xf numFmtId="44" fontId="3" fillId="3" borderId="0" xfId="7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1" fillId="3" borderId="0" xfId="0" applyFont="1" applyFill="1"/>
    <xf numFmtId="41" fontId="23" fillId="0" borderId="114" xfId="3" applyNumberFormat="1" applyFont="1" applyFill="1" applyBorder="1" applyAlignment="1">
      <alignment horizontal="center" vertical="center" wrapText="1"/>
    </xf>
    <xf numFmtId="41" fontId="19" fillId="0" borderId="115" xfId="3" applyNumberFormat="1" applyFont="1" applyFill="1" applyBorder="1" applyAlignment="1">
      <alignment horizontal="left" vertical="center" wrapText="1"/>
    </xf>
    <xf numFmtId="0" fontId="24" fillId="4" borderId="115" xfId="6" applyNumberFormat="1" applyFont="1" applyFill="1" applyBorder="1" applyAlignment="1" applyProtection="1">
      <alignment horizontal="center" vertical="center" wrapText="1"/>
      <protection locked="0"/>
    </xf>
    <xf numFmtId="41" fontId="23" fillId="0" borderId="116" xfId="3" applyNumberFormat="1" applyFont="1" applyBorder="1" applyAlignment="1">
      <alignment horizontal="center" vertical="center" wrapText="1"/>
    </xf>
    <xf numFmtId="41" fontId="23" fillId="0" borderId="39" xfId="3" applyNumberFormat="1" applyFont="1" applyBorder="1" applyAlignment="1">
      <alignment horizontal="center" vertical="center" wrapText="1"/>
    </xf>
    <xf numFmtId="41" fontId="23" fillId="0" borderId="51" xfId="3" applyNumberFormat="1" applyFont="1" applyBorder="1" applyAlignment="1">
      <alignment horizontal="center" vertical="center" wrapText="1"/>
    </xf>
    <xf numFmtId="41" fontId="23" fillId="0" borderId="52" xfId="3" applyNumberFormat="1" applyFont="1" applyBorder="1" applyAlignment="1">
      <alignment horizontal="center" vertical="center" wrapText="1"/>
    </xf>
    <xf numFmtId="41" fontId="23" fillId="3" borderId="57" xfId="3" applyNumberFormat="1" applyFont="1" applyFill="1" applyBorder="1" applyAlignment="1">
      <alignment horizontal="center" vertical="center"/>
    </xf>
    <xf numFmtId="41" fontId="23" fillId="3" borderId="113" xfId="3" applyNumberFormat="1" applyFont="1" applyFill="1" applyBorder="1" applyAlignment="1">
      <alignment horizontal="center" vertical="center"/>
    </xf>
    <xf numFmtId="41" fontId="1" fillId="3" borderId="0" xfId="3" applyNumberFormat="1" applyFont="1" applyFill="1" applyBorder="1" applyAlignment="1">
      <alignment vertical="center"/>
    </xf>
    <xf numFmtId="0" fontId="24" fillId="4" borderId="52" xfId="6" applyNumberFormat="1" applyFont="1" applyFill="1" applyBorder="1" applyAlignment="1" applyProtection="1">
      <alignment horizontal="center" vertical="center" wrapText="1"/>
      <protection locked="0"/>
    </xf>
    <xf numFmtId="10" fontId="24" fillId="4" borderId="52" xfId="6" applyNumberFormat="1" applyFont="1" applyFill="1" applyBorder="1" applyAlignment="1" applyProtection="1">
      <alignment horizontal="center" vertical="center"/>
      <protection locked="0"/>
    </xf>
    <xf numFmtId="44" fontId="1" fillId="3" borderId="52" xfId="7" applyNumberFormat="1" applyFont="1" applyFill="1" applyBorder="1" applyAlignment="1" applyProtection="1">
      <alignment horizontal="center" vertical="center"/>
    </xf>
    <xf numFmtId="42" fontId="1" fillId="3" borderId="57" xfId="3" applyNumberFormat="1" applyFont="1" applyFill="1" applyBorder="1" applyAlignment="1">
      <alignment horizontal="left" vertical="center" indent="2"/>
    </xf>
    <xf numFmtId="42" fontId="1" fillId="3" borderId="113" xfId="3" applyNumberFormat="1" applyFont="1" applyFill="1" applyBorder="1" applyAlignment="1">
      <alignment horizontal="left" vertical="center" indent="2"/>
    </xf>
    <xf numFmtId="166" fontId="19" fillId="3" borderId="0" xfId="7" applyNumberFormat="1" applyFont="1" applyFill="1" applyBorder="1" applyAlignment="1" applyProtection="1">
      <alignment vertical="center"/>
      <protection locked="0"/>
    </xf>
    <xf numFmtId="10" fontId="19" fillId="0" borderId="44" xfId="6" applyNumberFormat="1" applyFont="1" applyFill="1" applyBorder="1" applyAlignment="1">
      <alignment vertical="center"/>
    </xf>
    <xf numFmtId="44" fontId="19" fillId="3" borderId="59" xfId="7" applyFont="1" applyFill="1" applyBorder="1" applyAlignment="1">
      <alignment horizontal="center" vertical="center"/>
    </xf>
    <xf numFmtId="42" fontId="1" fillId="3" borderId="0" xfId="3" applyNumberFormat="1" applyFont="1" applyFill="1" applyBorder="1" applyAlignment="1">
      <alignment horizontal="left" vertical="center" indent="2"/>
    </xf>
    <xf numFmtId="10" fontId="19" fillId="0" borderId="41" xfId="6" applyNumberFormat="1" applyFont="1" applyFill="1" applyBorder="1" applyAlignment="1">
      <alignment vertical="center"/>
    </xf>
    <xf numFmtId="10" fontId="24" fillId="4" borderId="78" xfId="6" applyNumberFormat="1" applyFont="1" applyFill="1" applyBorder="1" applyAlignment="1" applyProtection="1">
      <alignment horizontal="center" vertical="center"/>
      <protection locked="0"/>
    </xf>
    <xf numFmtId="41" fontId="19" fillId="3" borderId="88" xfId="3" applyNumberFormat="1" applyFont="1" applyFill="1" applyBorder="1" applyAlignment="1">
      <alignment horizontal="center" vertical="center" wrapText="1"/>
    </xf>
    <xf numFmtId="166" fontId="23" fillId="3" borderId="41" xfId="7" applyNumberFormat="1" applyFont="1" applyFill="1" applyBorder="1" applyAlignment="1">
      <alignment horizontal="center" vertical="center" wrapText="1"/>
    </xf>
    <xf numFmtId="9" fontId="30" fillId="0" borderId="112" xfId="6" applyFont="1" applyFill="1" applyBorder="1" applyAlignment="1">
      <alignment horizontal="center" vertical="center" wrapText="1"/>
    </xf>
    <xf numFmtId="44" fontId="19" fillId="3" borderId="67" xfId="7" applyFont="1" applyFill="1" applyBorder="1" applyAlignment="1">
      <alignment horizontal="center" vertical="center"/>
    </xf>
    <xf numFmtId="166" fontId="23" fillId="9" borderId="52" xfId="7" applyNumberFormat="1" applyFont="1" applyFill="1" applyBorder="1" applyAlignment="1">
      <alignment horizontal="center" vertical="center"/>
    </xf>
    <xf numFmtId="0" fontId="0" fillId="3" borderId="0" xfId="0" applyFill="1" applyBorder="1" applyProtection="1">
      <protection locked="0"/>
    </xf>
    <xf numFmtId="0" fontId="4" fillId="3" borderId="0" xfId="0" applyNumberFormat="1" applyFont="1" applyFill="1" applyBorder="1" applyAlignment="1" applyProtection="1">
      <alignment horizontal="left" vertical="top" wrapText="1"/>
      <protection locked="0"/>
    </xf>
    <xf numFmtId="0" fontId="0" fillId="3" borderId="0" xfId="0" applyFill="1" applyBorder="1"/>
    <xf numFmtId="0" fontId="27" fillId="3" borderId="0" xfId="2" applyFont="1" applyFill="1" applyBorder="1" applyAlignment="1">
      <alignment vertical="center"/>
    </xf>
    <xf numFmtId="0" fontId="27" fillId="3" borderId="0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32" fillId="3" borderId="0" xfId="0" applyFont="1" applyFill="1" applyBorder="1"/>
    <xf numFmtId="44" fontId="7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top"/>
    </xf>
    <xf numFmtId="0" fontId="0" fillId="3" borderId="120" xfId="0" applyFill="1" applyBorder="1"/>
    <xf numFmtId="0" fontId="0" fillId="3" borderId="121" xfId="0" applyFill="1" applyBorder="1"/>
    <xf numFmtId="0" fontId="20" fillId="3" borderId="120" xfId="0" applyFont="1" applyFill="1" applyBorder="1"/>
    <xf numFmtId="0" fontId="0" fillId="3" borderId="120" xfId="0" applyFill="1" applyBorder="1" applyProtection="1">
      <protection locked="0"/>
    </xf>
    <xf numFmtId="0" fontId="31" fillId="3" borderId="0" xfId="0" applyFont="1" applyFill="1" applyBorder="1" applyAlignment="1">
      <alignment horizontal="center" vertical="center" wrapText="1"/>
    </xf>
    <xf numFmtId="0" fontId="0" fillId="3" borderId="122" xfId="0" applyFill="1" applyBorder="1"/>
    <xf numFmtId="0" fontId="0" fillId="3" borderId="123" xfId="0" applyFill="1" applyBorder="1"/>
    <xf numFmtId="0" fontId="0" fillId="3" borderId="124" xfId="0" applyFill="1" applyBorder="1"/>
    <xf numFmtId="0" fontId="27" fillId="3" borderId="0" xfId="2" applyFont="1" applyFill="1" applyBorder="1" applyAlignment="1">
      <alignment horizontal="center" vertical="center"/>
    </xf>
    <xf numFmtId="164" fontId="24" fillId="4" borderId="84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/>
    </xf>
    <xf numFmtId="0" fontId="0" fillId="3" borderId="29" xfId="3" applyFont="1" applyFill="1" applyBorder="1" applyAlignment="1">
      <alignment horizontal="left" vertical="center" indent="2"/>
    </xf>
    <xf numFmtId="44" fontId="0" fillId="3" borderId="0" xfId="1" applyNumberFormat="1" applyFont="1" applyFill="1" applyBorder="1"/>
    <xf numFmtId="0" fontId="27" fillId="3" borderId="0" xfId="2" applyFont="1" applyFill="1" applyBorder="1" applyAlignment="1">
      <alignment horizontal="center" vertical="center" wrapText="1"/>
    </xf>
    <xf numFmtId="44" fontId="1" fillId="3" borderId="0" xfId="1" applyNumberFormat="1" applyFont="1" applyFill="1" applyBorder="1"/>
    <xf numFmtId="37" fontId="0" fillId="3" borderId="0" xfId="1" applyNumberFormat="1" applyFont="1" applyFill="1" applyBorder="1" applyAlignment="1">
      <alignment horizontal="center"/>
    </xf>
    <xf numFmtId="44" fontId="18" fillId="0" borderId="0" xfId="1" applyNumberFormat="1" applyFont="1" applyFill="1" applyBorder="1" applyAlignment="1">
      <alignment vertical="center"/>
    </xf>
    <xf numFmtId="44" fontId="18" fillId="0" borderId="0" xfId="6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right"/>
    </xf>
    <xf numFmtId="0" fontId="19" fillId="9" borderId="29" xfId="3" applyFont="1" applyFill="1" applyBorder="1" applyAlignment="1">
      <alignment horizontal="left" vertical="center" indent="1"/>
    </xf>
    <xf numFmtId="0" fontId="19" fillId="2" borderId="36" xfId="0" applyFont="1" applyFill="1" applyBorder="1" applyAlignment="1">
      <alignment horizontal="center"/>
    </xf>
    <xf numFmtId="2" fontId="18" fillId="0" borderId="0" xfId="7" applyNumberFormat="1" applyFont="1" applyFill="1" applyBorder="1" applyAlignment="1">
      <alignment vertical="center"/>
    </xf>
    <xf numFmtId="2" fontId="19" fillId="9" borderId="97" xfId="1" applyNumberFormat="1" applyFont="1" applyFill="1" applyBorder="1" applyAlignment="1">
      <alignment horizontal="right" vertical="center"/>
    </xf>
    <xf numFmtId="0" fontId="24" fillId="4" borderId="66" xfId="1" applyNumberFormat="1" applyFont="1" applyFill="1" applyBorder="1" applyAlignment="1" applyProtection="1">
      <alignment horizontal="center" vertical="center"/>
      <protection locked="0"/>
    </xf>
    <xf numFmtId="0" fontId="24" fillId="4" borderId="85" xfId="1" applyNumberFormat="1" applyFont="1" applyFill="1" applyBorder="1" applyAlignment="1" applyProtection="1">
      <alignment horizontal="center" vertical="center"/>
      <protection locked="0"/>
    </xf>
    <xf numFmtId="42" fontId="24" fillId="4" borderId="34" xfId="1" applyNumberFormat="1" applyFont="1" applyFill="1" applyBorder="1" applyAlignment="1" applyProtection="1">
      <alignment horizontal="left" vertical="center"/>
      <protection locked="0"/>
    </xf>
    <xf numFmtId="42" fontId="24" fillId="4" borderId="29" xfId="1" applyNumberFormat="1" applyFont="1" applyFill="1" applyBorder="1" applyAlignment="1" applyProtection="1">
      <alignment horizontal="left" vertical="center"/>
      <protection locked="0"/>
    </xf>
    <xf numFmtId="44" fontId="0" fillId="0" borderId="0" xfId="1" applyNumberFormat="1" applyFont="1" applyFill="1" applyBorder="1"/>
    <xf numFmtId="42" fontId="0" fillId="0" borderId="108" xfId="1" applyNumberFormat="1" applyFont="1" applyFill="1" applyBorder="1" applyAlignment="1">
      <alignment vertical="center"/>
    </xf>
    <xf numFmtId="42" fontId="0" fillId="10" borderId="40" xfId="1" applyNumberFormat="1" applyFont="1" applyFill="1" applyBorder="1" applyAlignment="1">
      <alignment vertical="center"/>
    </xf>
    <xf numFmtId="42" fontId="0" fillId="0" borderId="107" xfId="1" applyNumberFormat="1" applyFont="1" applyFill="1" applyBorder="1" applyAlignment="1">
      <alignment vertical="center"/>
    </xf>
    <xf numFmtId="42" fontId="0" fillId="0" borderId="40" xfId="1" applyNumberFormat="1" applyFont="1" applyFill="1" applyBorder="1" applyAlignment="1">
      <alignment vertical="center"/>
    </xf>
    <xf numFmtId="42" fontId="0" fillId="0" borderId="51" xfId="1" applyNumberFormat="1" applyFont="1" applyFill="1" applyBorder="1" applyAlignment="1">
      <alignment vertical="center"/>
    </xf>
    <xf numFmtId="0" fontId="27" fillId="3" borderId="0" xfId="2" applyFont="1" applyFill="1" applyBorder="1" applyAlignment="1">
      <alignment horizontal="right" vertical="center"/>
    </xf>
    <xf numFmtId="0" fontId="14" fillId="3" borderId="0" xfId="0" quotePrefix="1" applyFont="1" applyFill="1" applyAlignment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vertical="top"/>
    </xf>
    <xf numFmtId="0" fontId="14" fillId="3" borderId="0" xfId="0" applyFont="1" applyFill="1" applyAlignment="1"/>
    <xf numFmtId="0" fontId="35" fillId="3" borderId="0" xfId="0" applyFont="1" applyFill="1"/>
    <xf numFmtId="166" fontId="18" fillId="0" borderId="62" xfId="7" quotePrefix="1" applyNumberFormat="1" applyFont="1" applyFill="1" applyBorder="1" applyAlignment="1" applyProtection="1">
      <alignment horizontal="center" vertical="center"/>
    </xf>
    <xf numFmtId="1" fontId="18" fillId="3" borderId="75" xfId="1" quotePrefix="1" applyNumberFormat="1" applyFont="1" applyFill="1" applyBorder="1" applyAlignment="1" applyProtection="1">
      <alignment horizontal="center" vertical="center"/>
    </xf>
    <xf numFmtId="166" fontId="18" fillId="3" borderId="63" xfId="7" quotePrefix="1" applyNumberFormat="1" applyFont="1" applyFill="1" applyBorder="1" applyAlignment="1" applyProtection="1">
      <alignment horizontal="center" vertical="center"/>
    </xf>
    <xf numFmtId="44" fontId="18" fillId="3" borderId="76" xfId="1" quotePrefix="1" applyNumberFormat="1" applyFont="1" applyFill="1" applyBorder="1" applyAlignment="1" applyProtection="1">
      <alignment horizontal="right" vertical="center"/>
    </xf>
    <xf numFmtId="164" fontId="18" fillId="3" borderId="76" xfId="1" quotePrefix="1" applyNumberFormat="1" applyFont="1" applyFill="1" applyBorder="1" applyAlignment="1" applyProtection="1">
      <alignment horizontal="center" vertical="center"/>
    </xf>
    <xf numFmtId="166" fontId="18" fillId="3" borderId="59" xfId="7" quotePrefix="1" applyNumberFormat="1" applyFont="1" applyFill="1" applyBorder="1" applyAlignment="1" applyProtection="1">
      <alignment horizontal="center" vertical="center"/>
    </xf>
    <xf numFmtId="44" fontId="18" fillId="3" borderId="65" xfId="1" quotePrefix="1" applyNumberFormat="1" applyFont="1" applyFill="1" applyBorder="1" applyAlignment="1" applyProtection="1">
      <alignment horizontal="center" vertical="center"/>
    </xf>
    <xf numFmtId="164" fontId="18" fillId="3" borderId="65" xfId="1" quotePrefix="1" applyNumberFormat="1" applyFont="1" applyFill="1" applyBorder="1" applyAlignment="1" applyProtection="1">
      <alignment horizontal="center" vertical="center"/>
    </xf>
    <xf numFmtId="10" fontId="18" fillId="0" borderId="34" xfId="6" applyNumberFormat="1" applyFont="1" applyFill="1" applyBorder="1" applyAlignment="1" applyProtection="1">
      <alignment horizontal="center" vertical="center"/>
    </xf>
    <xf numFmtId="44" fontId="18" fillId="0" borderId="34" xfId="1" applyNumberFormat="1" applyFont="1" applyFill="1" applyBorder="1" applyAlignment="1" applyProtection="1">
      <alignment horizontal="left" vertical="center"/>
    </xf>
    <xf numFmtId="44" fontId="18" fillId="0" borderId="29" xfId="1" applyNumberFormat="1" applyFont="1" applyFill="1" applyBorder="1" applyAlignment="1" applyProtection="1">
      <alignment horizontal="left" vertical="center"/>
    </xf>
    <xf numFmtId="44" fontId="18" fillId="0" borderId="77" xfId="1" applyNumberFormat="1" applyFont="1" applyFill="1" applyBorder="1" applyProtection="1"/>
    <xf numFmtId="9" fontId="18" fillId="0" borderId="52" xfId="1" quotePrefix="1" applyNumberFormat="1" applyFont="1" applyFill="1" applyBorder="1" applyAlignment="1" applyProtection="1">
      <alignment horizontal="center" vertical="center"/>
    </xf>
    <xf numFmtId="0" fontId="18" fillId="3" borderId="26" xfId="0" applyFont="1" applyFill="1" applyBorder="1" applyProtection="1"/>
    <xf numFmtId="0" fontId="18" fillId="3" borderId="0" xfId="0" applyFont="1" applyFill="1" applyBorder="1" applyProtection="1"/>
    <xf numFmtId="43" fontId="18" fillId="3" borderId="0" xfId="1" applyFont="1" applyFill="1" applyBorder="1" applyProtection="1"/>
    <xf numFmtId="44" fontId="18" fillId="0" borderId="71" xfId="1" applyNumberFormat="1" applyFont="1" applyFill="1" applyBorder="1" applyAlignment="1" applyProtection="1">
      <alignment vertical="center"/>
    </xf>
    <xf numFmtId="44" fontId="0" fillId="0" borderId="71" xfId="3" applyNumberFormat="1" applyFont="1" applyFill="1" applyBorder="1" applyAlignment="1" applyProtection="1">
      <alignment vertical="center"/>
    </xf>
    <xf numFmtId="0" fontId="0" fillId="0" borderId="29" xfId="3" applyFont="1" applyFill="1" applyBorder="1" applyAlignment="1" applyProtection="1">
      <alignment horizontal="left" vertical="center" indent="2"/>
    </xf>
    <xf numFmtId="0" fontId="1" fillId="0" borderId="58" xfId="3" applyFont="1" applyFill="1" applyBorder="1" applyAlignment="1" applyProtection="1">
      <alignment horizontal="left" vertical="center" indent="2"/>
    </xf>
    <xf numFmtId="0" fontId="1" fillId="0" borderId="0" xfId="3" applyFont="1" applyProtection="1"/>
    <xf numFmtId="0" fontId="1" fillId="0" borderId="58" xfId="3" applyFont="1" applyFill="1" applyBorder="1" applyAlignment="1" applyProtection="1">
      <alignment horizontal="right" vertical="center"/>
    </xf>
    <xf numFmtId="0" fontId="0" fillId="0" borderId="58" xfId="3" applyFont="1" applyFill="1" applyBorder="1" applyAlignment="1" applyProtection="1">
      <alignment horizontal="right" vertical="center"/>
    </xf>
    <xf numFmtId="0" fontId="1" fillId="0" borderId="29" xfId="3" applyFont="1" applyFill="1" applyBorder="1" applyAlignment="1" applyProtection="1">
      <alignment horizontal="left" vertical="center"/>
    </xf>
    <xf numFmtId="166" fontId="1" fillId="0" borderId="58" xfId="7" applyNumberFormat="1" applyFont="1" applyFill="1" applyBorder="1" applyAlignment="1" applyProtection="1">
      <alignment vertical="center"/>
    </xf>
    <xf numFmtId="0" fontId="1" fillId="0" borderId="29" xfId="3" applyFont="1" applyFill="1" applyBorder="1" applyAlignment="1" applyProtection="1">
      <alignment horizontal="right" vertical="center"/>
    </xf>
    <xf numFmtId="0" fontId="0" fillId="0" borderId="29" xfId="3" applyFont="1" applyFill="1" applyBorder="1" applyAlignment="1" applyProtection="1">
      <alignment horizontal="right" vertical="center"/>
    </xf>
    <xf numFmtId="44" fontId="0" fillId="0" borderId="92" xfId="1" applyNumberFormat="1" applyFont="1" applyFill="1" applyBorder="1" applyProtection="1"/>
    <xf numFmtId="0" fontId="0" fillId="3" borderId="0" xfId="0" applyFont="1" applyFill="1" applyProtection="1"/>
    <xf numFmtId="43" fontId="0" fillId="3" borderId="42" xfId="1" applyFont="1" applyFill="1" applyBorder="1" applyProtection="1"/>
    <xf numFmtId="44" fontId="0" fillId="0" borderId="52" xfId="0" applyNumberFormat="1" applyFont="1" applyFill="1" applyBorder="1" applyProtection="1"/>
    <xf numFmtId="43" fontId="0" fillId="3" borderId="0" xfId="0" applyNumberFormat="1" applyFont="1" applyFill="1" applyBorder="1" applyProtection="1"/>
    <xf numFmtId="44" fontId="1" fillId="0" borderId="50" xfId="7" applyFont="1" applyFill="1" applyBorder="1" applyAlignment="1" applyProtection="1">
      <alignment vertical="center"/>
    </xf>
    <xf numFmtId="10" fontId="18" fillId="3" borderId="58" xfId="3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left"/>
    </xf>
    <xf numFmtId="0" fontId="12" fillId="3" borderId="120" xfId="0" applyFont="1" applyFill="1" applyBorder="1" applyAlignment="1">
      <alignment horizontal="right"/>
    </xf>
    <xf numFmtId="44" fontId="1" fillId="4" borderId="52" xfId="7" applyFont="1" applyFill="1" applyBorder="1" applyAlignment="1" applyProtection="1">
      <alignment horizontal="center" vertical="center"/>
      <protection locked="0"/>
    </xf>
    <xf numFmtId="9" fontId="1" fillId="0" borderId="15" xfId="6" applyFont="1" applyFill="1" applyBorder="1" applyAlignment="1">
      <alignment horizontal="right" vertical="center" wrapText="1"/>
    </xf>
    <xf numFmtId="165" fontId="1" fillId="3" borderId="15" xfId="6" applyNumberFormat="1" applyFont="1" applyFill="1" applyBorder="1" applyAlignment="1">
      <alignment horizontal="right" vertical="center" wrapText="1"/>
    </xf>
    <xf numFmtId="165" fontId="1" fillId="3" borderId="18" xfId="6" applyNumberFormat="1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horizontal="center"/>
    </xf>
    <xf numFmtId="0" fontId="1" fillId="3" borderId="12" xfId="8" applyFill="1" applyBorder="1" applyAlignment="1">
      <alignment vertical="center"/>
    </xf>
    <xf numFmtId="0" fontId="1" fillId="3" borderId="13" xfId="8" applyFill="1" applyBorder="1" applyAlignment="1">
      <alignment vertical="center"/>
    </xf>
    <xf numFmtId="0" fontId="1" fillId="3" borderId="14" xfId="8" applyFill="1" applyBorder="1" applyAlignment="1">
      <alignment vertical="center"/>
    </xf>
    <xf numFmtId="0" fontId="1" fillId="3" borderId="16" xfId="8" applyFill="1" applyBorder="1" applyAlignment="1">
      <alignment vertical="center"/>
    </xf>
    <xf numFmtId="0" fontId="1" fillId="3" borderId="17" xfId="8" applyFill="1" applyBorder="1" applyAlignment="1">
      <alignment vertical="center"/>
    </xf>
    <xf numFmtId="0" fontId="1" fillId="3" borderId="30" xfId="8" applyFill="1" applyBorder="1" applyAlignment="1">
      <alignment horizontal="left" vertical="center" wrapText="1"/>
    </xf>
    <xf numFmtId="0" fontId="1" fillId="3" borderId="31" xfId="8" applyFill="1" applyBorder="1" applyAlignment="1">
      <alignment horizontal="left" vertical="center" wrapText="1"/>
    </xf>
    <xf numFmtId="0" fontId="1" fillId="3" borderId="15" xfId="8" applyFill="1" applyBorder="1" applyAlignment="1">
      <alignment horizontal="left" vertical="center" wrapText="1"/>
    </xf>
    <xf numFmtId="44" fontId="19" fillId="0" borderId="32" xfId="7" applyFont="1" applyFill="1" applyBorder="1" applyAlignment="1">
      <alignment horizontal="center" vertical="center" wrapText="1"/>
    </xf>
    <xf numFmtId="0" fontId="1" fillId="3" borderId="12" xfId="8" applyFill="1" applyBorder="1" applyAlignment="1">
      <alignment horizontal="left" vertical="center"/>
    </xf>
    <xf numFmtId="0" fontId="1" fillId="3" borderId="13" xfId="8" applyFill="1" applyBorder="1" applyAlignment="1">
      <alignment horizontal="left" vertical="center" wrapText="1"/>
    </xf>
    <xf numFmtId="0" fontId="1" fillId="3" borderId="14" xfId="8" applyFill="1" applyBorder="1" applyAlignment="1">
      <alignment horizontal="left" vertical="center" wrapText="1"/>
    </xf>
    <xf numFmtId="44" fontId="1" fillId="0" borderId="15" xfId="7" applyFont="1" applyFill="1" applyBorder="1" applyAlignment="1">
      <alignment horizontal="center" vertical="center" wrapText="1"/>
    </xf>
    <xf numFmtId="0" fontId="1" fillId="3" borderId="16" xfId="8" applyFill="1" applyBorder="1" applyAlignment="1">
      <alignment horizontal="left" vertical="center"/>
    </xf>
    <xf numFmtId="0" fontId="1" fillId="3" borderId="17" xfId="8" applyFill="1" applyBorder="1" applyAlignment="1">
      <alignment horizontal="left" vertical="center" wrapText="1"/>
    </xf>
    <xf numFmtId="0" fontId="1" fillId="3" borderId="33" xfId="8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36" fillId="7" borderId="1" xfId="8" applyFont="1" applyFill="1" applyBorder="1" applyAlignment="1">
      <alignment horizontal="center" vertical="center" wrapText="1"/>
    </xf>
    <xf numFmtId="0" fontId="36" fillId="7" borderId="2" xfId="8" applyFont="1" applyFill="1" applyBorder="1" applyAlignment="1">
      <alignment horizontal="center" vertical="center" wrapText="1"/>
    </xf>
    <xf numFmtId="0" fontId="36" fillId="7" borderId="3" xfId="8" applyFont="1" applyFill="1" applyBorder="1" applyAlignment="1">
      <alignment horizontal="center" vertical="center" wrapText="1"/>
    </xf>
    <xf numFmtId="0" fontId="37" fillId="8" borderId="1" xfId="8" applyFont="1" applyFill="1" applyBorder="1" applyAlignment="1">
      <alignment horizontal="center" vertical="center"/>
    </xf>
    <xf numFmtId="0" fontId="37" fillId="8" borderId="2" xfId="8" applyFont="1" applyFill="1" applyBorder="1" applyAlignment="1">
      <alignment horizontal="center" vertical="center"/>
    </xf>
    <xf numFmtId="0" fontId="37" fillId="8" borderId="3" xfId="8" applyFont="1" applyFill="1" applyBorder="1" applyAlignment="1">
      <alignment horizontal="center" vertical="center"/>
    </xf>
    <xf numFmtId="0" fontId="19" fillId="0" borderId="30" xfId="8" applyFont="1" applyBorder="1" applyAlignment="1">
      <alignment horizontal="center" vertical="center" wrapText="1"/>
    </xf>
    <xf numFmtId="0" fontId="19" fillId="0" borderId="31" xfId="8" applyFont="1" applyBorder="1" applyAlignment="1">
      <alignment horizontal="center" vertical="center" wrapText="1"/>
    </xf>
    <xf numFmtId="0" fontId="19" fillId="0" borderId="15" xfId="8" applyFont="1" applyBorder="1" applyAlignment="1">
      <alignment horizontal="center" vertical="center" wrapText="1"/>
    </xf>
    <xf numFmtId="0" fontId="37" fillId="8" borderId="12" xfId="8" applyFont="1" applyFill="1" applyBorder="1" applyAlignment="1">
      <alignment horizontal="center" vertical="center" wrapText="1"/>
    </xf>
    <xf numFmtId="0" fontId="37" fillId="8" borderId="13" xfId="8" applyFont="1" applyFill="1" applyBorder="1" applyAlignment="1">
      <alignment horizontal="center" vertical="center" wrapText="1"/>
    </xf>
    <xf numFmtId="0" fontId="37" fillId="8" borderId="14" xfId="8" applyFont="1" applyFill="1" applyBorder="1" applyAlignment="1">
      <alignment horizontal="center" vertical="center" wrapText="1"/>
    </xf>
    <xf numFmtId="0" fontId="17" fillId="2" borderId="1" xfId="2" applyFont="1" applyFill="1" applyBorder="1" applyAlignment="1" applyProtection="1">
      <alignment horizontal="center" vertical="center"/>
    </xf>
    <xf numFmtId="0" fontId="17" fillId="2" borderId="2" xfId="2" applyFont="1" applyFill="1" applyBorder="1" applyAlignment="1" applyProtection="1">
      <alignment horizontal="center" vertical="center"/>
    </xf>
    <xf numFmtId="0" fontId="17" fillId="2" borderId="3" xfId="2" applyFont="1" applyFill="1" applyBorder="1" applyAlignment="1" applyProtection="1">
      <alignment horizontal="center" vertical="center"/>
    </xf>
    <xf numFmtId="0" fontId="24" fillId="4" borderId="85" xfId="7" quotePrefix="1" applyNumberFormat="1" applyFont="1" applyFill="1" applyBorder="1" applyAlignment="1" applyProtection="1">
      <alignment horizontal="left" vertical="center"/>
      <protection locked="0"/>
    </xf>
    <xf numFmtId="0" fontId="24" fillId="4" borderId="58" xfId="7" quotePrefix="1" applyNumberFormat="1" applyFont="1" applyFill="1" applyBorder="1" applyAlignment="1" applyProtection="1">
      <alignment horizontal="left" vertical="center"/>
      <protection locked="0"/>
    </xf>
    <xf numFmtId="0" fontId="24" fillId="4" borderId="59" xfId="7" quotePrefix="1" applyNumberFormat="1" applyFont="1" applyFill="1" applyBorder="1" applyAlignment="1" applyProtection="1">
      <alignment horizontal="left" vertical="center"/>
      <protection locked="0"/>
    </xf>
    <xf numFmtId="168" fontId="24" fillId="4" borderId="85" xfId="7" quotePrefix="1" applyNumberFormat="1" applyFont="1" applyFill="1" applyBorder="1" applyAlignment="1" applyProtection="1">
      <alignment horizontal="left" vertical="center"/>
      <protection locked="0"/>
    </xf>
    <xf numFmtId="168" fontId="24" fillId="4" borderId="58" xfId="7" quotePrefix="1" applyNumberFormat="1" applyFont="1" applyFill="1" applyBorder="1" applyAlignment="1" applyProtection="1">
      <alignment horizontal="left" vertical="center"/>
      <protection locked="0"/>
    </xf>
    <xf numFmtId="168" fontId="24" fillId="4" borderId="59" xfId="7" quotePrefix="1" applyNumberFormat="1" applyFont="1" applyFill="1" applyBorder="1" applyAlignment="1" applyProtection="1">
      <alignment horizontal="left" vertical="center"/>
      <protection locked="0"/>
    </xf>
    <xf numFmtId="37" fontId="24" fillId="4" borderId="85" xfId="7" quotePrefix="1" applyNumberFormat="1" applyFont="1" applyFill="1" applyBorder="1" applyAlignment="1" applyProtection="1">
      <alignment horizontal="left" vertical="center"/>
      <protection locked="0"/>
    </xf>
    <xf numFmtId="37" fontId="24" fillId="4" borderId="58" xfId="7" quotePrefix="1" applyNumberFormat="1" applyFont="1" applyFill="1" applyBorder="1" applyAlignment="1" applyProtection="1">
      <alignment horizontal="left" vertical="center"/>
      <protection locked="0"/>
    </xf>
    <xf numFmtId="37" fontId="24" fillId="4" borderId="59" xfId="7" quotePrefix="1" applyNumberFormat="1" applyFont="1" applyFill="1" applyBorder="1" applyAlignment="1" applyProtection="1">
      <alignment horizontal="left" vertical="center"/>
      <protection locked="0"/>
    </xf>
    <xf numFmtId="0" fontId="24" fillId="4" borderId="93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39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68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27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0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57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66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38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4" borderId="67" xfId="7" quotePrefix="1" applyNumberFormat="1" applyFont="1" applyFill="1" applyBorder="1" applyAlignment="1" applyProtection="1">
      <alignment horizontal="left" vertical="top" wrapText="1"/>
      <protection locked="0"/>
    </xf>
    <xf numFmtId="166" fontId="18" fillId="0" borderId="22" xfId="7" quotePrefix="1" applyNumberFormat="1" applyFont="1" applyFill="1" applyBorder="1" applyAlignment="1" applyProtection="1">
      <alignment horizontal="left" vertical="center"/>
    </xf>
    <xf numFmtId="166" fontId="18" fillId="0" borderId="23" xfId="7" quotePrefix="1" applyNumberFormat="1" applyFont="1" applyFill="1" applyBorder="1" applyAlignment="1" applyProtection="1">
      <alignment horizontal="left" vertical="center"/>
    </xf>
    <xf numFmtId="166" fontId="24" fillId="4" borderId="61" xfId="7" quotePrefix="1" applyNumberFormat="1" applyFont="1" applyFill="1" applyBorder="1" applyAlignment="1" applyProtection="1">
      <alignment horizontal="left" vertical="center"/>
      <protection locked="0"/>
    </xf>
    <xf numFmtId="166" fontId="24" fillId="4" borderId="62" xfId="7" quotePrefix="1" applyNumberFormat="1" applyFont="1" applyFill="1" applyBorder="1" applyAlignment="1" applyProtection="1">
      <alignment horizontal="left" vertical="center"/>
      <protection locked="0"/>
    </xf>
    <xf numFmtId="166" fontId="24" fillId="4" borderId="63" xfId="7" quotePrefix="1" applyNumberFormat="1" applyFont="1" applyFill="1" applyBorder="1" applyAlignment="1" applyProtection="1">
      <alignment horizontal="left" vertical="center"/>
      <protection locked="0"/>
    </xf>
    <xf numFmtId="0" fontId="23" fillId="3" borderId="22" xfId="3" applyFont="1" applyFill="1" applyBorder="1" applyAlignment="1">
      <alignment horizontal="left" vertical="center" wrapText="1" indent="2"/>
    </xf>
    <xf numFmtId="0" fontId="23" fillId="3" borderId="23" xfId="3" applyFont="1" applyFill="1" applyBorder="1" applyAlignment="1">
      <alignment horizontal="left" vertical="center" wrapText="1" indent="2"/>
    </xf>
    <xf numFmtId="0" fontId="19" fillId="3" borderId="0" xfId="0" applyFont="1" applyFill="1" applyBorder="1" applyAlignment="1">
      <alignment horizontal="center"/>
    </xf>
    <xf numFmtId="0" fontId="19" fillId="2" borderId="55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23" fillId="3" borderId="0" xfId="3" applyFont="1" applyFill="1" applyBorder="1" applyAlignment="1" applyProtection="1">
      <alignment horizontal="right" vertical="center"/>
      <protection locked="0"/>
    </xf>
    <xf numFmtId="0" fontId="23" fillId="3" borderId="57" xfId="3" applyFont="1" applyFill="1" applyBorder="1" applyAlignment="1" applyProtection="1">
      <alignment horizontal="right" vertical="center"/>
      <protection locked="0"/>
    </xf>
    <xf numFmtId="0" fontId="23" fillId="3" borderId="94" xfId="3" applyFont="1" applyFill="1" applyBorder="1" applyAlignment="1" applyProtection="1">
      <alignment horizontal="right" vertical="center"/>
      <protection locked="0"/>
    </xf>
    <xf numFmtId="0" fontId="19" fillId="3" borderId="0" xfId="0" applyFont="1" applyFill="1" applyBorder="1" applyAlignment="1">
      <alignment horizontal="right" vertical="center"/>
    </xf>
    <xf numFmtId="0" fontId="19" fillId="3" borderId="94" xfId="0" applyFont="1" applyFill="1" applyBorder="1" applyAlignment="1">
      <alignment horizontal="right" vertical="center"/>
    </xf>
    <xf numFmtId="166" fontId="24" fillId="4" borderId="22" xfId="7" quotePrefix="1" applyNumberFormat="1" applyFont="1" applyFill="1" applyBorder="1" applyAlignment="1" applyProtection="1">
      <alignment horizontal="left" vertical="center"/>
      <protection locked="0"/>
    </xf>
    <xf numFmtId="166" fontId="24" fillId="4" borderId="23" xfId="7" quotePrefix="1" applyNumberFormat="1" applyFont="1" applyFill="1" applyBorder="1" applyAlignment="1" applyProtection="1">
      <alignment horizontal="left" vertical="center"/>
      <protection locked="0"/>
    </xf>
    <xf numFmtId="166" fontId="24" fillId="4" borderId="80" xfId="7" quotePrefix="1" applyNumberFormat="1" applyFont="1" applyFill="1" applyBorder="1" applyAlignment="1" applyProtection="1">
      <alignment horizontal="left" vertical="center"/>
      <protection locked="0"/>
    </xf>
    <xf numFmtId="0" fontId="0" fillId="3" borderId="34" xfId="3" applyFont="1" applyFill="1" applyBorder="1" applyAlignment="1" applyProtection="1">
      <alignment horizontal="left" vertical="center" indent="3"/>
      <protection locked="0"/>
    </xf>
    <xf numFmtId="0" fontId="0" fillId="3" borderId="38" xfId="3" applyFont="1" applyFill="1" applyBorder="1" applyAlignment="1" applyProtection="1">
      <alignment horizontal="left" vertical="center" indent="3"/>
      <protection locked="0"/>
    </xf>
    <xf numFmtId="0" fontId="19" fillId="9" borderId="29" xfId="3" applyFont="1" applyFill="1" applyBorder="1" applyAlignment="1">
      <alignment horizontal="left" vertical="center" indent="2"/>
    </xf>
    <xf numFmtId="0" fontId="19" fillId="9" borderId="58" xfId="3" applyFont="1" applyFill="1" applyBorder="1" applyAlignment="1">
      <alignment horizontal="left" vertical="center" indent="2"/>
    </xf>
    <xf numFmtId="0" fontId="0" fillId="0" borderId="53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166" fontId="18" fillId="3" borderId="22" xfId="7" quotePrefix="1" applyNumberFormat="1" applyFont="1" applyFill="1" applyBorder="1" applyAlignment="1" applyProtection="1">
      <alignment horizontal="left" vertical="center"/>
    </xf>
    <xf numFmtId="166" fontId="18" fillId="3" borderId="23" xfId="7" quotePrefix="1" applyNumberFormat="1" applyFont="1" applyFill="1" applyBorder="1" applyAlignment="1" applyProtection="1">
      <alignment horizontal="left" vertical="center"/>
    </xf>
    <xf numFmtId="166" fontId="18" fillId="3" borderId="24" xfId="7" quotePrefix="1" applyNumberFormat="1" applyFont="1" applyFill="1" applyBorder="1" applyAlignment="1" applyProtection="1">
      <alignment horizontal="left" vertical="center"/>
    </xf>
    <xf numFmtId="166" fontId="24" fillId="4" borderId="66" xfId="7" quotePrefix="1" applyNumberFormat="1" applyFont="1" applyFill="1" applyBorder="1" applyAlignment="1" applyProtection="1">
      <alignment horizontal="left" vertical="center"/>
      <protection locked="0"/>
    </xf>
    <xf numFmtId="166" fontId="24" fillId="4" borderId="38" xfId="7" quotePrefix="1" applyNumberFormat="1" applyFont="1" applyFill="1" applyBorder="1" applyAlignment="1" applyProtection="1">
      <alignment horizontal="left" vertical="center"/>
      <protection locked="0"/>
    </xf>
    <xf numFmtId="166" fontId="24" fillId="4" borderId="67" xfId="7" quotePrefix="1" applyNumberFormat="1" applyFont="1" applyFill="1" applyBorder="1" applyAlignment="1" applyProtection="1">
      <alignment horizontal="left" vertical="center"/>
      <protection locked="0"/>
    </xf>
    <xf numFmtId="0" fontId="19" fillId="0" borderId="46" xfId="3" applyFont="1" applyFill="1" applyBorder="1" applyAlignment="1">
      <alignment horizontal="left" vertical="center" indent="2"/>
    </xf>
    <xf numFmtId="0" fontId="19" fillId="0" borderId="48" xfId="3" applyFont="1" applyFill="1" applyBorder="1" applyAlignment="1">
      <alignment horizontal="left" vertical="center" indent="2"/>
    </xf>
    <xf numFmtId="0" fontId="19" fillId="0" borderId="49" xfId="3" applyFont="1" applyFill="1" applyBorder="1" applyAlignment="1">
      <alignment horizontal="left" vertical="center" indent="2"/>
    </xf>
    <xf numFmtId="0" fontId="0" fillId="3" borderId="0" xfId="0" applyFont="1" applyFill="1" applyAlignment="1">
      <alignment horizontal="left" indent="3"/>
    </xf>
    <xf numFmtId="0" fontId="0" fillId="3" borderId="38" xfId="0" applyFont="1" applyFill="1" applyBorder="1" applyAlignment="1">
      <alignment horizontal="left" indent="3"/>
    </xf>
    <xf numFmtId="0" fontId="0" fillId="0" borderId="29" xfId="3" applyFont="1" applyFill="1" applyBorder="1" applyAlignment="1">
      <alignment horizontal="left" vertical="center" indent="2"/>
    </xf>
    <xf numFmtId="0" fontId="1" fillId="0" borderId="58" xfId="3" applyFont="1" applyFill="1" applyBorder="1" applyAlignment="1">
      <alignment horizontal="left" vertical="center" indent="2"/>
    </xf>
    <xf numFmtId="0" fontId="0" fillId="3" borderId="42" xfId="0" applyFont="1" applyFill="1" applyBorder="1" applyAlignment="1">
      <alignment horizontal="left" indent="2"/>
    </xf>
    <xf numFmtId="0" fontId="0" fillId="3" borderId="110" xfId="0" applyFont="1" applyFill="1" applyBorder="1" applyAlignment="1">
      <alignment horizontal="left" indent="2"/>
    </xf>
    <xf numFmtId="0" fontId="0" fillId="3" borderId="109" xfId="3" applyFont="1" applyFill="1" applyBorder="1" applyAlignment="1" applyProtection="1">
      <alignment horizontal="left" vertical="center" indent="3"/>
      <protection locked="0"/>
    </xf>
    <xf numFmtId="0" fontId="0" fillId="3" borderId="39" xfId="3" applyFont="1" applyFill="1" applyBorder="1" applyAlignment="1" applyProtection="1">
      <alignment horizontal="left" vertical="center" indent="3"/>
      <protection locked="0"/>
    </xf>
    <xf numFmtId="0" fontId="0" fillId="3" borderId="68" xfId="3" applyFont="1" applyFill="1" applyBorder="1" applyAlignment="1" applyProtection="1">
      <alignment horizontal="left" vertical="center" indent="3"/>
      <protection locked="0"/>
    </xf>
    <xf numFmtId="0" fontId="19" fillId="9" borderId="22" xfId="3" applyFont="1" applyFill="1" applyBorder="1" applyAlignment="1">
      <alignment horizontal="left" vertical="center" indent="1"/>
    </xf>
    <xf numFmtId="0" fontId="19" fillId="9" borderId="23" xfId="3" applyFont="1" applyFill="1" applyBorder="1" applyAlignment="1">
      <alignment horizontal="left" vertical="center" indent="1"/>
    </xf>
    <xf numFmtId="0" fontId="19" fillId="9" borderId="24" xfId="3" applyFont="1" applyFill="1" applyBorder="1" applyAlignment="1">
      <alignment horizontal="left" vertical="center" indent="1"/>
    </xf>
    <xf numFmtId="0" fontId="19" fillId="9" borderId="29" xfId="3" applyFont="1" applyFill="1" applyBorder="1" applyAlignment="1">
      <alignment horizontal="left" vertical="center" indent="1"/>
    </xf>
    <xf numFmtId="0" fontId="19" fillId="9" borderId="58" xfId="3" applyFont="1" applyFill="1" applyBorder="1" applyAlignment="1">
      <alignment horizontal="left" vertical="center" indent="1"/>
    </xf>
    <xf numFmtId="41" fontId="23" fillId="0" borderId="115" xfId="3" applyNumberFormat="1" applyFont="1" applyFill="1" applyBorder="1" applyAlignment="1">
      <alignment horizontal="center" vertical="center" wrapText="1"/>
    </xf>
    <xf numFmtId="41" fontId="23" fillId="0" borderId="43" xfId="3" applyNumberFormat="1" applyFont="1" applyFill="1" applyBorder="1" applyAlignment="1">
      <alignment horizontal="center" vertical="center" wrapText="1"/>
    </xf>
    <xf numFmtId="0" fontId="24" fillId="4" borderId="52" xfId="6" applyNumberFormat="1" applyFont="1" applyFill="1" applyBorder="1" applyAlignment="1" applyProtection="1">
      <alignment horizontal="left" vertical="center" wrapText="1"/>
      <protection locked="0"/>
    </xf>
    <xf numFmtId="0" fontId="27" fillId="3" borderId="0" xfId="2" applyFont="1" applyFill="1" applyBorder="1" applyAlignment="1" applyProtection="1">
      <alignment horizontal="center" vertical="center" wrapText="1"/>
      <protection locked="0"/>
    </xf>
    <xf numFmtId="0" fontId="34" fillId="11" borderId="125" xfId="11" applyFont="1" applyFill="1" applyBorder="1" applyAlignment="1" applyProtection="1">
      <alignment horizontal="center"/>
    </xf>
    <xf numFmtId="0" fontId="34" fillId="11" borderId="126" xfId="11" applyFont="1" applyFill="1" applyBorder="1" applyAlignment="1" applyProtection="1">
      <alignment horizontal="center"/>
    </xf>
    <xf numFmtId="0" fontId="34" fillId="11" borderId="127" xfId="11" applyFont="1" applyFill="1" applyBorder="1" applyAlignment="1" applyProtection="1">
      <alignment horizontal="center"/>
    </xf>
    <xf numFmtId="0" fontId="24" fillId="3" borderId="125" xfId="7" quotePrefix="1" applyNumberFormat="1" applyFont="1" applyFill="1" applyBorder="1" applyAlignment="1" applyProtection="1">
      <alignment horizontal="left" vertical="center"/>
      <protection locked="0"/>
    </xf>
    <xf numFmtId="0" fontId="24" fillId="3" borderId="126" xfId="7" quotePrefix="1" applyNumberFormat="1" applyFont="1" applyFill="1" applyBorder="1" applyAlignment="1" applyProtection="1">
      <alignment horizontal="left" vertical="center"/>
      <protection locked="0"/>
    </xf>
    <xf numFmtId="0" fontId="24" fillId="3" borderId="127" xfId="7" quotePrefix="1" applyNumberFormat="1" applyFont="1" applyFill="1" applyBorder="1" applyAlignment="1" applyProtection="1">
      <alignment horizontal="left" vertical="center"/>
      <protection locked="0"/>
    </xf>
    <xf numFmtId="0" fontId="24" fillId="3" borderId="117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118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119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120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0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121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122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123" xfId="7" quotePrefix="1" applyNumberFormat="1" applyFont="1" applyFill="1" applyBorder="1" applyAlignment="1" applyProtection="1">
      <alignment horizontal="left" vertical="top" wrapText="1"/>
      <protection locked="0"/>
    </xf>
    <xf numFmtId="0" fontId="24" fillId="3" borderId="124" xfId="7" quotePrefix="1" applyNumberFormat="1" applyFont="1" applyFill="1" applyBorder="1" applyAlignment="1" applyProtection="1">
      <alignment horizontal="left" vertical="top" wrapText="1"/>
      <protection locked="0"/>
    </xf>
    <xf numFmtId="37" fontId="24" fillId="3" borderId="125" xfId="7" quotePrefix="1" applyNumberFormat="1" applyFont="1" applyFill="1" applyBorder="1" applyAlignment="1" applyProtection="1">
      <alignment horizontal="left" vertical="center"/>
      <protection locked="0"/>
    </xf>
    <xf numFmtId="37" fontId="24" fillId="3" borderId="126" xfId="7" quotePrefix="1" applyNumberFormat="1" applyFont="1" applyFill="1" applyBorder="1" applyAlignment="1" applyProtection="1">
      <alignment horizontal="left" vertical="center"/>
      <protection locked="0"/>
    </xf>
    <xf numFmtId="37" fontId="24" fillId="3" borderId="127" xfId="7" quotePrefix="1" applyNumberFormat="1" applyFont="1" applyFill="1" applyBorder="1" applyAlignment="1" applyProtection="1">
      <alignment horizontal="left" vertical="center"/>
      <protection locked="0"/>
    </xf>
    <xf numFmtId="168" fontId="24" fillId="3" borderId="125" xfId="7" quotePrefix="1" applyNumberFormat="1" applyFont="1" applyFill="1" applyBorder="1" applyAlignment="1" applyProtection="1">
      <alignment horizontal="left" vertical="center"/>
      <protection locked="0"/>
    </xf>
    <xf numFmtId="168" fontId="24" fillId="3" borderId="126" xfId="7" quotePrefix="1" applyNumberFormat="1" applyFont="1" applyFill="1" applyBorder="1" applyAlignment="1" applyProtection="1">
      <alignment horizontal="left" vertical="center"/>
      <protection locked="0"/>
    </xf>
    <xf numFmtId="168" fontId="24" fillId="3" borderId="127" xfId="7" quotePrefix="1" applyNumberFormat="1" applyFont="1" applyFill="1" applyBorder="1" applyAlignment="1" applyProtection="1">
      <alignment horizontal="left" vertical="center"/>
      <protection locked="0"/>
    </xf>
  </cellXfs>
  <cellStyles count="12">
    <cellStyle name="Comma" xfId="1" builtinId="3"/>
    <cellStyle name="Comma 4" xfId="10" xr:uid="{31C03332-D688-4A77-B961-DDB33E55B3F6}"/>
    <cellStyle name="Comma 5" xfId="4" xr:uid="{64A9FFB4-46B5-4EE6-A1AB-E57AFDF6F305}"/>
    <cellStyle name="Currency" xfId="7" builtinId="4"/>
    <cellStyle name="Normal" xfId="0" builtinId="0"/>
    <cellStyle name="Normal 2" xfId="2" xr:uid="{EB7E4552-D514-4F94-81A5-D6E1C492CB92}"/>
    <cellStyle name="Normal 2 2" xfId="5" xr:uid="{91FF9E6D-E28C-4576-A115-112A906C8D59}"/>
    <cellStyle name="Normal 3 2" xfId="8" xr:uid="{302C97C9-5CF5-44CA-8276-C0B022696425}"/>
    <cellStyle name="Normal 4" xfId="11" xr:uid="{810AF10C-16F7-4B45-87E3-5234CA212244}"/>
    <cellStyle name="Normal 5 2" xfId="3" xr:uid="{3FD35BB8-7903-4A61-B214-91870718E91F}"/>
    <cellStyle name="Percent" xfId="6" builtinId="5"/>
    <cellStyle name="Percent 3" xfId="9" xr:uid="{AA3B279C-0098-4BE6-9EAE-E7807E4BFB7F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&amp;%20S%20and%20Costing/S%20&amp;%20S%20Forms/UCLA%20SS%20Rate%20Calculation%20Form-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&amp;%20S%20and%20Costing/S%20&amp;%20S%20Forms/Application%20forms%20(new)/UCLA%20SS%20Rate%20Calculation%20Form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#1 General Information"/>
      <sheetName val="#2 Depreciation Schedule"/>
      <sheetName val="#3 Surplus Deficit Calculation"/>
      <sheetName val="#4 Future Rate Calculation"/>
      <sheetName val="#5 Profit and Loss Summary "/>
      <sheetName val="#6 External Customers"/>
      <sheetName val="#7 Rate List for Publish"/>
      <sheetName val="#8 Tax Survey"/>
      <sheetName val="Change Log"/>
      <sheetName val="=&gt; Will Hide"/>
      <sheetName val="Supplement Data"/>
      <sheetName val="Object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K1">
            <v>1</v>
          </cell>
          <cell r="N1">
            <v>2</v>
          </cell>
          <cell r="Q1">
            <v>3</v>
          </cell>
          <cell r="T1">
            <v>4</v>
          </cell>
          <cell r="W1">
            <v>5</v>
          </cell>
          <cell r="Z1">
            <v>6</v>
          </cell>
          <cell r="AC1">
            <v>7</v>
          </cell>
          <cell r="AF1">
            <v>8</v>
          </cell>
          <cell r="AI1">
            <v>9</v>
          </cell>
          <cell r="AL1">
            <v>10</v>
          </cell>
          <cell r="AO1">
            <v>11</v>
          </cell>
          <cell r="AR1">
            <v>12</v>
          </cell>
          <cell r="AU1">
            <v>13</v>
          </cell>
          <cell r="AX1">
            <v>14</v>
          </cell>
          <cell r="BA1">
            <v>15</v>
          </cell>
          <cell r="BD1">
            <v>16</v>
          </cell>
          <cell r="BG1">
            <v>17</v>
          </cell>
          <cell r="BJ1">
            <v>18</v>
          </cell>
          <cell r="BM1">
            <v>19</v>
          </cell>
          <cell r="BP1">
            <v>20</v>
          </cell>
        </row>
        <row r="4">
          <cell r="K4" t="str">
            <v>Service Title 1</v>
          </cell>
          <cell r="N4" t="str">
            <v>Service Title 2</v>
          </cell>
          <cell r="Q4" t="str">
            <v>Service Title 3</v>
          </cell>
          <cell r="T4" t="str">
            <v>Service Title 4</v>
          </cell>
          <cell r="W4" t="str">
            <v>Service Title 5</v>
          </cell>
          <cell r="Z4" t="str">
            <v>Service Title 6</v>
          </cell>
          <cell r="AC4" t="str">
            <v>Service Title 7</v>
          </cell>
          <cell r="AF4" t="str">
            <v>Service Title 8</v>
          </cell>
          <cell r="AI4" t="str">
            <v>Service Title 9</v>
          </cell>
          <cell r="AL4" t="str">
            <v>Service Title 10</v>
          </cell>
          <cell r="AO4" t="str">
            <v>Service Title 11</v>
          </cell>
          <cell r="AR4" t="str">
            <v>Service Title 12</v>
          </cell>
          <cell r="AU4" t="str">
            <v>Service Title 13</v>
          </cell>
          <cell r="AX4" t="str">
            <v>Service Title 14</v>
          </cell>
          <cell r="BA4" t="str">
            <v>Service Title 15</v>
          </cell>
          <cell r="BD4" t="str">
            <v>Service Title 16</v>
          </cell>
          <cell r="BG4" t="str">
            <v>Service Title 17</v>
          </cell>
          <cell r="BJ4" t="str">
            <v>Service Title 18</v>
          </cell>
          <cell r="BM4" t="str">
            <v>Service Title 19</v>
          </cell>
          <cell r="BP4" t="str">
            <v>Service Title 20</v>
          </cell>
        </row>
        <row r="144">
          <cell r="K144">
            <v>0</v>
          </cell>
          <cell r="L144" t="str">
            <v/>
          </cell>
          <cell r="N144">
            <v>0</v>
          </cell>
          <cell r="O144" t="str">
            <v/>
          </cell>
          <cell r="Q144">
            <v>0</v>
          </cell>
          <cell r="R144" t="str">
            <v/>
          </cell>
          <cell r="T144">
            <v>0</v>
          </cell>
          <cell r="U144" t="str">
            <v/>
          </cell>
          <cell r="W144">
            <v>0</v>
          </cell>
          <cell r="X144" t="str">
            <v/>
          </cell>
          <cell r="Z144">
            <v>0</v>
          </cell>
          <cell r="AA144" t="str">
            <v/>
          </cell>
          <cell r="AC144">
            <v>0</v>
          </cell>
          <cell r="AD144" t="str">
            <v/>
          </cell>
          <cell r="AF144">
            <v>0</v>
          </cell>
          <cell r="AG144" t="str">
            <v/>
          </cell>
          <cell r="AI144">
            <v>0</v>
          </cell>
          <cell r="AJ144" t="str">
            <v/>
          </cell>
          <cell r="AL144">
            <v>0</v>
          </cell>
          <cell r="AM144" t="str">
            <v/>
          </cell>
          <cell r="AO144">
            <v>0</v>
          </cell>
          <cell r="AP144" t="str">
            <v/>
          </cell>
          <cell r="AR144">
            <v>0</v>
          </cell>
          <cell r="AS144" t="str">
            <v/>
          </cell>
          <cell r="AU144">
            <v>0</v>
          </cell>
          <cell r="AV144" t="str">
            <v/>
          </cell>
          <cell r="AX144">
            <v>0</v>
          </cell>
          <cell r="AY144" t="str">
            <v/>
          </cell>
          <cell r="BA144">
            <v>0</v>
          </cell>
          <cell r="BB144" t="str">
            <v/>
          </cell>
          <cell r="BD144">
            <v>0</v>
          </cell>
          <cell r="BE144" t="str">
            <v/>
          </cell>
          <cell r="BG144">
            <v>0</v>
          </cell>
          <cell r="BH144" t="str">
            <v/>
          </cell>
          <cell r="BJ144">
            <v>0</v>
          </cell>
          <cell r="BK144" t="str">
            <v/>
          </cell>
          <cell r="BM144">
            <v>0</v>
          </cell>
          <cell r="BN144" t="str">
            <v/>
          </cell>
          <cell r="BP144">
            <v>0</v>
          </cell>
          <cell r="BQ144" t="str">
            <v/>
          </cell>
        </row>
        <row r="145">
          <cell r="K145">
            <v>0</v>
          </cell>
          <cell r="N145">
            <v>0</v>
          </cell>
          <cell r="Q145">
            <v>0</v>
          </cell>
          <cell r="T145">
            <v>0</v>
          </cell>
          <cell r="W145">
            <v>0</v>
          </cell>
          <cell r="Z145">
            <v>0</v>
          </cell>
          <cell r="AC145">
            <v>0</v>
          </cell>
          <cell r="AF145">
            <v>0</v>
          </cell>
          <cell r="AI145">
            <v>0</v>
          </cell>
          <cell r="AL145">
            <v>0</v>
          </cell>
          <cell r="AO145">
            <v>0</v>
          </cell>
          <cell r="AR145">
            <v>0</v>
          </cell>
          <cell r="AU145">
            <v>0</v>
          </cell>
          <cell r="AX145">
            <v>0</v>
          </cell>
          <cell r="BA145">
            <v>0</v>
          </cell>
          <cell r="BD145">
            <v>0</v>
          </cell>
          <cell r="BG145">
            <v>0</v>
          </cell>
          <cell r="BJ145">
            <v>0</v>
          </cell>
          <cell r="BM145">
            <v>0</v>
          </cell>
          <cell r="BP145">
            <v>0</v>
          </cell>
        </row>
        <row r="146">
          <cell r="K146">
            <v>0</v>
          </cell>
          <cell r="L146" t="str">
            <v/>
          </cell>
          <cell r="N146">
            <v>0</v>
          </cell>
          <cell r="O146" t="str">
            <v/>
          </cell>
          <cell r="Q146">
            <v>0</v>
          </cell>
          <cell r="R146" t="str">
            <v/>
          </cell>
          <cell r="T146">
            <v>0</v>
          </cell>
          <cell r="U146" t="str">
            <v/>
          </cell>
          <cell r="W146">
            <v>0</v>
          </cell>
          <cell r="X146" t="str">
            <v/>
          </cell>
          <cell r="Z146">
            <v>0</v>
          </cell>
          <cell r="AA146" t="str">
            <v/>
          </cell>
          <cell r="AC146">
            <v>0</v>
          </cell>
          <cell r="AD146" t="str">
            <v/>
          </cell>
          <cell r="AF146">
            <v>0</v>
          </cell>
          <cell r="AG146" t="str">
            <v/>
          </cell>
          <cell r="AI146">
            <v>0</v>
          </cell>
          <cell r="AJ146" t="str">
            <v/>
          </cell>
          <cell r="AL146">
            <v>0</v>
          </cell>
          <cell r="AM146" t="str">
            <v/>
          </cell>
          <cell r="AO146">
            <v>0</v>
          </cell>
          <cell r="AP146" t="str">
            <v/>
          </cell>
          <cell r="AR146">
            <v>0</v>
          </cell>
          <cell r="AS146" t="str">
            <v/>
          </cell>
          <cell r="AU146">
            <v>0</v>
          </cell>
          <cell r="AV146" t="str">
            <v/>
          </cell>
          <cell r="AX146">
            <v>0</v>
          </cell>
          <cell r="AY146" t="str">
            <v/>
          </cell>
          <cell r="BA146">
            <v>0</v>
          </cell>
          <cell r="BB146" t="str">
            <v/>
          </cell>
          <cell r="BD146">
            <v>0</v>
          </cell>
          <cell r="BE146" t="str">
            <v/>
          </cell>
          <cell r="BG146">
            <v>0</v>
          </cell>
          <cell r="BH146" t="str">
            <v/>
          </cell>
          <cell r="BJ146">
            <v>0</v>
          </cell>
          <cell r="BK146" t="str">
            <v/>
          </cell>
          <cell r="BM146">
            <v>0</v>
          </cell>
          <cell r="BN146" t="str">
            <v/>
          </cell>
          <cell r="BP146">
            <v>0</v>
          </cell>
        </row>
        <row r="147">
          <cell r="K147">
            <v>0</v>
          </cell>
          <cell r="L147" t="str">
            <v/>
          </cell>
          <cell r="N147">
            <v>0</v>
          </cell>
          <cell r="O147" t="str">
            <v/>
          </cell>
          <cell r="Q147">
            <v>0</v>
          </cell>
          <cell r="R147" t="str">
            <v/>
          </cell>
          <cell r="T147">
            <v>0</v>
          </cell>
          <cell r="U147" t="str">
            <v/>
          </cell>
          <cell r="W147">
            <v>0</v>
          </cell>
          <cell r="X147" t="str">
            <v/>
          </cell>
          <cell r="Z147">
            <v>0</v>
          </cell>
          <cell r="AA147" t="str">
            <v/>
          </cell>
          <cell r="AC147">
            <v>0</v>
          </cell>
          <cell r="AD147" t="str">
            <v/>
          </cell>
          <cell r="AF147">
            <v>0</v>
          </cell>
          <cell r="AG147" t="str">
            <v/>
          </cell>
          <cell r="AI147">
            <v>0</v>
          </cell>
          <cell r="AJ147" t="str">
            <v/>
          </cell>
          <cell r="AL147">
            <v>0</v>
          </cell>
          <cell r="AM147" t="str">
            <v/>
          </cell>
          <cell r="AO147">
            <v>0</v>
          </cell>
          <cell r="AP147" t="str">
            <v/>
          </cell>
          <cell r="AR147">
            <v>0</v>
          </cell>
          <cell r="AS147" t="str">
            <v/>
          </cell>
          <cell r="AU147">
            <v>0</v>
          </cell>
          <cell r="AV147" t="str">
            <v/>
          </cell>
          <cell r="AX147">
            <v>0</v>
          </cell>
          <cell r="AY147" t="str">
            <v/>
          </cell>
          <cell r="BA147">
            <v>0</v>
          </cell>
          <cell r="BB147" t="str">
            <v/>
          </cell>
          <cell r="BD147">
            <v>0</v>
          </cell>
          <cell r="BE147" t="str">
            <v/>
          </cell>
          <cell r="BG147">
            <v>0</v>
          </cell>
          <cell r="BH147" t="str">
            <v/>
          </cell>
          <cell r="BJ147">
            <v>0</v>
          </cell>
          <cell r="BK147" t="str">
            <v/>
          </cell>
          <cell r="BM147">
            <v>0</v>
          </cell>
          <cell r="BN147" t="str">
            <v/>
          </cell>
          <cell r="BP14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1">
          <cell r="D11" t="str">
            <v>Yes</v>
          </cell>
        </row>
        <row r="12">
          <cell r="D12" t="str">
            <v>No</v>
          </cell>
        </row>
        <row r="13">
          <cell r="D13" t="str">
            <v>N/A</v>
          </cell>
        </row>
        <row r="14">
          <cell r="D14" t="str">
            <v>New</v>
          </cell>
        </row>
        <row r="15">
          <cell r="D15" t="str">
            <v>00</v>
          </cell>
        </row>
        <row r="16">
          <cell r="D16" t="str">
            <v>01</v>
          </cell>
        </row>
        <row r="17">
          <cell r="D17" t="str">
            <v>02</v>
          </cell>
        </row>
        <row r="20">
          <cell r="D20" t="str">
            <v>Employees &amp; Students with Limited Benefits</v>
          </cell>
        </row>
        <row r="21">
          <cell r="D21" t="str">
            <v>Faculty- Non-HCOMP</v>
          </cell>
        </row>
        <row r="22">
          <cell r="D22" t="str">
            <v>Faculty Summer</v>
          </cell>
        </row>
        <row r="23">
          <cell r="D23" t="str">
            <v>Food‐Custodian‐Grounds</v>
          </cell>
        </row>
        <row r="24">
          <cell r="D24" t="str">
            <v>HCOMP Faculty</v>
          </cell>
        </row>
        <row r="25">
          <cell r="D25" t="str">
            <v>Other Academics</v>
          </cell>
        </row>
        <row r="26">
          <cell r="D26" t="str">
            <v>Post Doc</v>
          </cell>
        </row>
        <row r="27">
          <cell r="D27" t="str">
            <v>Staff Exempt</v>
          </cell>
        </row>
        <row r="28">
          <cell r="D28" t="str">
            <v>Staff Non-Exempt</v>
          </cell>
        </row>
        <row r="43">
          <cell r="D43" t="str">
            <v>Analysis</v>
          </cell>
        </row>
        <row r="44">
          <cell r="D44" t="str">
            <v>Clinical</v>
          </cell>
        </row>
        <row r="45">
          <cell r="D45" t="str">
            <v>Conference</v>
          </cell>
        </row>
        <row r="46">
          <cell r="D46" t="str">
            <v>Consulting</v>
          </cell>
        </row>
        <row r="47">
          <cell r="D47" t="str">
            <v>Educational</v>
          </cell>
        </row>
        <row r="48">
          <cell r="D48" t="str">
            <v>Public Service</v>
          </cell>
        </row>
        <row r="49">
          <cell r="D49" t="str">
            <v>Research</v>
          </cell>
        </row>
        <row r="50">
          <cell r="D50" t="str">
            <v>Student Service</v>
          </cell>
        </row>
        <row r="51">
          <cell r="D51" t="str">
            <v>Testing</v>
          </cell>
        </row>
        <row r="52">
          <cell r="D52" t="str">
            <v>Training</v>
          </cell>
        </row>
        <row r="53">
          <cell r="D53" t="str">
            <v>Other</v>
          </cell>
        </row>
        <row r="56">
          <cell r="D56" t="str">
            <v>Fiscal Year Options</v>
          </cell>
        </row>
        <row r="57">
          <cell r="D57">
            <v>2025</v>
          </cell>
        </row>
        <row r="58">
          <cell r="D58">
            <v>2024</v>
          </cell>
        </row>
        <row r="59">
          <cell r="D59">
            <v>2023</v>
          </cell>
        </row>
        <row r="60">
          <cell r="D60">
            <v>2022</v>
          </cell>
        </row>
        <row r="61">
          <cell r="D61">
            <v>2021</v>
          </cell>
        </row>
        <row r="62">
          <cell r="D62">
            <v>2020</v>
          </cell>
        </row>
        <row r="63">
          <cell r="D63">
            <v>2019</v>
          </cell>
        </row>
        <row r="64">
          <cell r="D64">
            <v>2018</v>
          </cell>
        </row>
        <row r="65">
          <cell r="D65">
            <v>2017</v>
          </cell>
        </row>
        <row r="66">
          <cell r="D66">
            <v>2016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#1 General Information"/>
      <sheetName val="#2 Depreciation Schedule"/>
      <sheetName val="#3 Surplus Deficit Calculation"/>
      <sheetName val="#4 Future Rate Calculation"/>
      <sheetName val="#5 Profit and Loss Summary"/>
      <sheetName val="#6 External Customers"/>
      <sheetName val="#7 Rate List for Publish"/>
      <sheetName val="#8 Tax Survey"/>
      <sheetName val="Change Log"/>
      <sheetName val="=&gt; Will Hide"/>
      <sheetName val="Supplement Data"/>
      <sheetName val="Object Code"/>
    </sheetNames>
    <sheetDataSet>
      <sheetData sheetId="0"/>
      <sheetData sheetId="1"/>
      <sheetData sheetId="2"/>
      <sheetData sheetId="3"/>
      <sheetData sheetId="4">
        <row r="3">
          <cell r="B3" t="str">
            <v>Ref. Key</v>
          </cell>
          <cell r="BU3"/>
          <cell r="BW3"/>
          <cell r="BX3"/>
        </row>
        <row r="4">
          <cell r="B4">
            <v>1</v>
          </cell>
          <cell r="BU4"/>
          <cell r="BW4"/>
          <cell r="BX4"/>
        </row>
        <row r="5">
          <cell r="B5">
            <v>2</v>
          </cell>
          <cell r="BU5"/>
          <cell r="BW5"/>
          <cell r="BX5"/>
        </row>
        <row r="6">
          <cell r="B6">
            <v>3</v>
          </cell>
          <cell r="BU6"/>
          <cell r="BW6"/>
          <cell r="BX6"/>
        </row>
        <row r="7">
          <cell r="B7"/>
          <cell r="BU7"/>
          <cell r="BW7"/>
          <cell r="BX7"/>
        </row>
        <row r="8">
          <cell r="B8"/>
          <cell r="BU8"/>
          <cell r="BW8"/>
          <cell r="BX8"/>
        </row>
        <row r="9">
          <cell r="B9">
            <v>4</v>
          </cell>
          <cell r="BU9" t="str">
            <v>S&amp;B Total Amount</v>
          </cell>
          <cell r="BW9" t="str">
            <v>Salary Total</v>
          </cell>
          <cell r="BX9" t="str">
            <v>Benefit Total</v>
          </cell>
        </row>
        <row r="10">
          <cell r="B10"/>
          <cell r="BU10">
            <v>0</v>
          </cell>
          <cell r="BW10">
            <v>0</v>
          </cell>
          <cell r="BX10">
            <v>0</v>
          </cell>
        </row>
        <row r="11">
          <cell r="B11"/>
          <cell r="BU11">
            <v>0</v>
          </cell>
          <cell r="BW11">
            <v>0</v>
          </cell>
          <cell r="BX11">
            <v>0</v>
          </cell>
        </row>
        <row r="12">
          <cell r="B12"/>
          <cell r="BU12">
            <v>0</v>
          </cell>
          <cell r="BW12">
            <v>0</v>
          </cell>
          <cell r="BX12">
            <v>0</v>
          </cell>
        </row>
        <row r="13">
          <cell r="B13"/>
          <cell r="BU13">
            <v>0</v>
          </cell>
          <cell r="BW13">
            <v>0</v>
          </cell>
          <cell r="BX13">
            <v>0</v>
          </cell>
        </row>
        <row r="14">
          <cell r="B14"/>
          <cell r="BU14">
            <v>0</v>
          </cell>
          <cell r="BW14">
            <v>0</v>
          </cell>
          <cell r="BX14">
            <v>0</v>
          </cell>
        </row>
        <row r="15">
          <cell r="B15"/>
          <cell r="BU15">
            <v>0</v>
          </cell>
          <cell r="BW15">
            <v>0</v>
          </cell>
          <cell r="BX15">
            <v>0</v>
          </cell>
        </row>
        <row r="16">
          <cell r="B16"/>
          <cell r="BU16">
            <v>0</v>
          </cell>
          <cell r="BW16">
            <v>0</v>
          </cell>
          <cell r="BX16">
            <v>0</v>
          </cell>
        </row>
        <row r="17">
          <cell r="B17"/>
          <cell r="BU17">
            <v>0</v>
          </cell>
          <cell r="BW17">
            <v>0</v>
          </cell>
          <cell r="BX17">
            <v>0</v>
          </cell>
        </row>
        <row r="18">
          <cell r="B18"/>
          <cell r="BU18">
            <v>0</v>
          </cell>
          <cell r="BW18">
            <v>0</v>
          </cell>
          <cell r="BX18">
            <v>0</v>
          </cell>
        </row>
        <row r="19">
          <cell r="B19"/>
          <cell r="BU19">
            <v>0</v>
          </cell>
          <cell r="BW19">
            <v>0</v>
          </cell>
          <cell r="BX19">
            <v>0</v>
          </cell>
        </row>
        <row r="20">
          <cell r="B20"/>
          <cell r="BU20">
            <v>0</v>
          </cell>
          <cell r="BW20">
            <v>0</v>
          </cell>
          <cell r="BX20">
            <v>0</v>
          </cell>
        </row>
        <row r="21">
          <cell r="B21"/>
          <cell r="BU21">
            <v>0</v>
          </cell>
          <cell r="BW21">
            <v>0</v>
          </cell>
          <cell r="BX21">
            <v>0</v>
          </cell>
        </row>
        <row r="22">
          <cell r="B22"/>
          <cell r="BU22">
            <v>0</v>
          </cell>
          <cell r="BW22">
            <v>0</v>
          </cell>
          <cell r="BX22">
            <v>0</v>
          </cell>
        </row>
        <row r="23">
          <cell r="B23"/>
          <cell r="BU23">
            <v>0</v>
          </cell>
          <cell r="BW23">
            <v>0</v>
          </cell>
          <cell r="BX23">
            <v>0</v>
          </cell>
        </row>
        <row r="24">
          <cell r="B24"/>
          <cell r="BU24">
            <v>0</v>
          </cell>
          <cell r="BW24">
            <v>0</v>
          </cell>
          <cell r="BX24">
            <v>0</v>
          </cell>
        </row>
        <row r="25">
          <cell r="B25"/>
          <cell r="BU25">
            <v>0</v>
          </cell>
          <cell r="BW25">
            <v>0</v>
          </cell>
          <cell r="BX25">
            <v>0</v>
          </cell>
        </row>
        <row r="26">
          <cell r="B26"/>
          <cell r="BU26">
            <v>0</v>
          </cell>
          <cell r="BW26">
            <v>0</v>
          </cell>
          <cell r="BX26">
            <v>0</v>
          </cell>
        </row>
        <row r="27">
          <cell r="B27"/>
          <cell r="BU27">
            <v>0</v>
          </cell>
          <cell r="BW27">
            <v>0</v>
          </cell>
          <cell r="BX27">
            <v>0</v>
          </cell>
        </row>
        <row r="28">
          <cell r="B28"/>
          <cell r="BU28">
            <v>0</v>
          </cell>
          <cell r="BW28">
            <v>0</v>
          </cell>
          <cell r="BX28">
            <v>0</v>
          </cell>
        </row>
        <row r="29">
          <cell r="B29"/>
          <cell r="BU29">
            <v>0</v>
          </cell>
          <cell r="BW29">
            <v>0</v>
          </cell>
          <cell r="BX29">
            <v>0</v>
          </cell>
        </row>
        <row r="30">
          <cell r="B30"/>
          <cell r="BU30">
            <v>0</v>
          </cell>
          <cell r="BW30">
            <v>0</v>
          </cell>
          <cell r="BX30">
            <v>0</v>
          </cell>
        </row>
        <row r="31">
          <cell r="B31"/>
          <cell r="BU31">
            <v>0</v>
          </cell>
          <cell r="BW31">
            <v>0</v>
          </cell>
          <cell r="BX31">
            <v>0</v>
          </cell>
        </row>
        <row r="32">
          <cell r="B32"/>
          <cell r="BU32">
            <v>0</v>
          </cell>
          <cell r="BW32">
            <v>0</v>
          </cell>
          <cell r="BX32">
            <v>0</v>
          </cell>
        </row>
        <row r="33">
          <cell r="B33"/>
          <cell r="BU33">
            <v>0</v>
          </cell>
          <cell r="BW33">
            <v>0</v>
          </cell>
          <cell r="BX33">
            <v>0</v>
          </cell>
        </row>
        <row r="34">
          <cell r="B34"/>
          <cell r="BU34">
            <v>0</v>
          </cell>
          <cell r="BW34">
            <v>0</v>
          </cell>
          <cell r="BX34">
            <v>0</v>
          </cell>
        </row>
        <row r="35">
          <cell r="B35"/>
          <cell r="BU35">
            <v>0</v>
          </cell>
          <cell r="BW35">
            <v>0</v>
          </cell>
          <cell r="BX35">
            <v>0</v>
          </cell>
        </row>
        <row r="36">
          <cell r="B36"/>
          <cell r="BU36">
            <v>0</v>
          </cell>
          <cell r="BW36">
            <v>0</v>
          </cell>
          <cell r="BX36">
            <v>0</v>
          </cell>
        </row>
        <row r="37">
          <cell r="B37"/>
          <cell r="BU37">
            <v>0</v>
          </cell>
          <cell r="BW37">
            <v>0</v>
          </cell>
          <cell r="BX37">
            <v>0</v>
          </cell>
        </row>
        <row r="38">
          <cell r="B38"/>
          <cell r="BU38">
            <v>0</v>
          </cell>
          <cell r="BW38">
            <v>0</v>
          </cell>
          <cell r="BX38">
            <v>0</v>
          </cell>
        </row>
        <row r="39">
          <cell r="B39"/>
          <cell r="BU39">
            <v>0</v>
          </cell>
          <cell r="BW39">
            <v>0</v>
          </cell>
          <cell r="BX39">
            <v>0</v>
          </cell>
        </row>
        <row r="40">
          <cell r="B40"/>
          <cell r="BU40">
            <v>0</v>
          </cell>
          <cell r="BW40">
            <v>0</v>
          </cell>
          <cell r="BX40">
            <v>0</v>
          </cell>
        </row>
        <row r="41">
          <cell r="B41"/>
          <cell r="BU41">
            <v>0</v>
          </cell>
          <cell r="BW41">
            <v>0</v>
          </cell>
          <cell r="BX41">
            <v>0</v>
          </cell>
        </row>
        <row r="42">
          <cell r="B42"/>
          <cell r="BU42">
            <v>0</v>
          </cell>
          <cell r="BW42">
            <v>0</v>
          </cell>
          <cell r="BX42">
            <v>0</v>
          </cell>
        </row>
        <row r="43">
          <cell r="B43"/>
          <cell r="BU43">
            <v>0</v>
          </cell>
          <cell r="BW43">
            <v>0</v>
          </cell>
          <cell r="BX43">
            <v>0</v>
          </cell>
        </row>
        <row r="44">
          <cell r="B44"/>
          <cell r="BU44">
            <v>0</v>
          </cell>
          <cell r="BW44">
            <v>0</v>
          </cell>
          <cell r="BX44">
            <v>0</v>
          </cell>
        </row>
        <row r="45">
          <cell r="B45"/>
          <cell r="BU45">
            <v>0</v>
          </cell>
          <cell r="BW45">
            <v>0</v>
          </cell>
          <cell r="BX45">
            <v>0</v>
          </cell>
        </row>
        <row r="46">
          <cell r="B46"/>
          <cell r="BU46">
            <v>0</v>
          </cell>
          <cell r="BW46">
            <v>0</v>
          </cell>
          <cell r="BX46">
            <v>0</v>
          </cell>
        </row>
        <row r="47">
          <cell r="B47"/>
          <cell r="BU47">
            <v>0</v>
          </cell>
          <cell r="BW47">
            <v>0</v>
          </cell>
          <cell r="BX47">
            <v>0</v>
          </cell>
        </row>
        <row r="48">
          <cell r="B48"/>
          <cell r="BU48">
            <v>0</v>
          </cell>
          <cell r="BW48">
            <v>0</v>
          </cell>
          <cell r="BX48">
            <v>0</v>
          </cell>
        </row>
        <row r="49">
          <cell r="B49"/>
          <cell r="BU49">
            <v>0</v>
          </cell>
          <cell r="BW49">
            <v>0</v>
          </cell>
          <cell r="BX49">
            <v>0</v>
          </cell>
        </row>
        <row r="50">
          <cell r="B50"/>
          <cell r="BU50">
            <v>0</v>
          </cell>
          <cell r="BW50">
            <v>0</v>
          </cell>
          <cell r="BX50">
            <v>0</v>
          </cell>
        </row>
        <row r="51">
          <cell r="B51"/>
          <cell r="BU51">
            <v>0</v>
          </cell>
          <cell r="BW51">
            <v>0</v>
          </cell>
          <cell r="BX51">
            <v>0</v>
          </cell>
        </row>
        <row r="52">
          <cell r="B52"/>
          <cell r="BU52">
            <v>0</v>
          </cell>
          <cell r="BW52">
            <v>0</v>
          </cell>
          <cell r="BX52">
            <v>0</v>
          </cell>
        </row>
        <row r="53">
          <cell r="B53"/>
          <cell r="BU53">
            <v>0</v>
          </cell>
          <cell r="BW53">
            <v>0</v>
          </cell>
          <cell r="BX53">
            <v>0</v>
          </cell>
        </row>
        <row r="54">
          <cell r="B54"/>
          <cell r="BU54"/>
          <cell r="BW54"/>
          <cell r="BX54"/>
        </row>
        <row r="55">
          <cell r="B55">
            <v>5</v>
          </cell>
          <cell r="BU55" t="str">
            <v>S&amp;B Total</v>
          </cell>
          <cell r="BW55" t="str">
            <v>Salary Total</v>
          </cell>
          <cell r="BX55" t="str">
            <v>Benefit Total</v>
          </cell>
        </row>
        <row r="56">
          <cell r="B56" t="str">
            <v>5a</v>
          </cell>
          <cell r="BU56">
            <v>0</v>
          </cell>
          <cell r="BW56">
            <v>0</v>
          </cell>
          <cell r="BX56">
            <v>0</v>
          </cell>
        </row>
        <row r="57">
          <cell r="B57" t="str">
            <v>5b</v>
          </cell>
          <cell r="BU57">
            <v>0</v>
          </cell>
          <cell r="BW57">
            <v>0</v>
          </cell>
          <cell r="BX57">
            <v>0</v>
          </cell>
        </row>
        <row r="58">
          <cell r="B58" t="str">
            <v>5c</v>
          </cell>
          <cell r="BU58">
            <v>0</v>
          </cell>
          <cell r="BW58">
            <v>0</v>
          </cell>
          <cell r="BX58">
            <v>0</v>
          </cell>
        </row>
        <row r="59">
          <cell r="B59" t="str">
            <v>5d</v>
          </cell>
          <cell r="BU59">
            <v>0</v>
          </cell>
          <cell r="BW59">
            <v>0</v>
          </cell>
          <cell r="BX59">
            <v>0</v>
          </cell>
        </row>
        <row r="60">
          <cell r="B60"/>
          <cell r="BU60">
            <v>0</v>
          </cell>
          <cell r="BW60">
            <v>0</v>
          </cell>
          <cell r="BX60">
            <v>0</v>
          </cell>
        </row>
        <row r="61">
          <cell r="B61"/>
          <cell r="BU61"/>
          <cell r="BW61" t="str">
            <v/>
          </cell>
          <cell r="BX61" t="str">
            <v/>
          </cell>
        </row>
        <row r="62">
          <cell r="B62">
            <v>6</v>
          </cell>
          <cell r="BU62"/>
          <cell r="BW62"/>
          <cell r="BX62"/>
        </row>
        <row r="63">
          <cell r="B63" t="str">
            <v>6a</v>
          </cell>
          <cell r="BU63">
            <v>0</v>
          </cell>
          <cell r="BW63"/>
          <cell r="BX63"/>
        </row>
        <row r="64">
          <cell r="B64" t="str">
            <v>6b</v>
          </cell>
          <cell r="BU64">
            <v>0</v>
          </cell>
          <cell r="BW64"/>
          <cell r="BX64"/>
        </row>
        <row r="65">
          <cell r="B65" t="str">
            <v>6c</v>
          </cell>
          <cell r="BU65">
            <v>0</v>
          </cell>
          <cell r="BW65"/>
          <cell r="BX65"/>
        </row>
        <row r="66">
          <cell r="B66" t="str">
            <v>6c</v>
          </cell>
          <cell r="BU66">
            <v>0</v>
          </cell>
          <cell r="BW66"/>
          <cell r="BX66"/>
        </row>
        <row r="67">
          <cell r="B67" t="str">
            <v>6d</v>
          </cell>
          <cell r="BU67" t="str">
            <v>0</v>
          </cell>
          <cell r="BW67"/>
          <cell r="BX67"/>
        </row>
        <row r="68">
          <cell r="B68"/>
          <cell r="BU68"/>
          <cell r="BW68"/>
          <cell r="BX68"/>
        </row>
        <row r="69">
          <cell r="B69"/>
          <cell r="BU69" t="str">
            <v>TIF Exp Total</v>
          </cell>
          <cell r="BW69"/>
          <cell r="BX69"/>
        </row>
        <row r="70">
          <cell r="B70">
            <v>7</v>
          </cell>
          <cell r="BU70">
            <v>0</v>
          </cell>
          <cell r="BW70"/>
          <cell r="BX70"/>
        </row>
        <row r="71">
          <cell r="B71">
            <v>8</v>
          </cell>
          <cell r="BU71"/>
          <cell r="BW71"/>
          <cell r="BX71"/>
        </row>
        <row r="72">
          <cell r="B72" t="str">
            <v>8a</v>
          </cell>
          <cell r="BU72">
            <v>0</v>
          </cell>
          <cell r="BW72" t="str">
            <v/>
          </cell>
          <cell r="BX72"/>
        </row>
        <row r="73">
          <cell r="B73" t="str">
            <v>8b</v>
          </cell>
          <cell r="BU73">
            <v>0</v>
          </cell>
          <cell r="BW73" t="str">
            <v/>
          </cell>
          <cell r="BX73"/>
        </row>
        <row r="74">
          <cell r="B74" t="str">
            <v>8c</v>
          </cell>
          <cell r="BU74">
            <v>0</v>
          </cell>
          <cell r="BW74" t="str">
            <v/>
          </cell>
          <cell r="BX74"/>
        </row>
        <row r="75">
          <cell r="B75" t="str">
            <v>8d</v>
          </cell>
          <cell r="BU75">
            <v>0</v>
          </cell>
          <cell r="BW75" t="str">
            <v/>
          </cell>
          <cell r="BX75"/>
        </row>
        <row r="76">
          <cell r="B76" t="str">
            <v>8e</v>
          </cell>
          <cell r="BU76">
            <v>0</v>
          </cell>
          <cell r="BW76" t="str">
            <v/>
          </cell>
          <cell r="BX76"/>
        </row>
        <row r="77">
          <cell r="B77" t="str">
            <v>8f</v>
          </cell>
          <cell r="BU77">
            <v>0</v>
          </cell>
          <cell r="BW77" t="str">
            <v/>
          </cell>
          <cell r="BX77"/>
        </row>
        <row r="78">
          <cell r="B78" t="str">
            <v>8e</v>
          </cell>
          <cell r="BU78">
            <v>0</v>
          </cell>
          <cell r="BW78" t="str">
            <v/>
          </cell>
          <cell r="BX78"/>
        </row>
        <row r="79">
          <cell r="B79" t="str">
            <v>8g</v>
          </cell>
          <cell r="BU79">
            <v>0</v>
          </cell>
          <cell r="BW79" t="str">
            <v/>
          </cell>
          <cell r="BX79"/>
        </row>
        <row r="80">
          <cell r="B80" t="str">
            <v>8h</v>
          </cell>
          <cell r="BU80">
            <v>0</v>
          </cell>
          <cell r="BW80" t="str">
            <v/>
          </cell>
          <cell r="BX80"/>
        </row>
        <row r="81">
          <cell r="B81" t="str">
            <v>8i</v>
          </cell>
          <cell r="BU81">
            <v>0</v>
          </cell>
          <cell r="BW81" t="str">
            <v/>
          </cell>
          <cell r="BX81"/>
        </row>
        <row r="82">
          <cell r="B82" t="str">
            <v>8j</v>
          </cell>
          <cell r="BU82">
            <v>0</v>
          </cell>
          <cell r="BW82" t="str">
            <v/>
          </cell>
          <cell r="BX82"/>
        </row>
        <row r="83">
          <cell r="B83" t="str">
            <v>8k</v>
          </cell>
          <cell r="BU83">
            <v>0</v>
          </cell>
          <cell r="BW83" t="str">
            <v/>
          </cell>
          <cell r="BX83"/>
        </row>
        <row r="84">
          <cell r="B84" t="str">
            <v>8l</v>
          </cell>
          <cell r="BU84">
            <v>0</v>
          </cell>
          <cell r="BW84" t="str">
            <v/>
          </cell>
          <cell r="BX84"/>
        </row>
        <row r="85">
          <cell r="B85" t="str">
            <v>8m</v>
          </cell>
          <cell r="BU85">
            <v>0</v>
          </cell>
          <cell r="BW85" t="str">
            <v/>
          </cell>
          <cell r="BX85"/>
        </row>
        <row r="86">
          <cell r="B86" t="str">
            <v>8n</v>
          </cell>
          <cell r="BU86">
            <v>0</v>
          </cell>
          <cell r="BW86" t="str">
            <v/>
          </cell>
          <cell r="BX86"/>
        </row>
        <row r="87">
          <cell r="B87" t="str">
            <v>8o</v>
          </cell>
          <cell r="BU87">
            <v>0</v>
          </cell>
          <cell r="BW87" t="str">
            <v/>
          </cell>
          <cell r="BX87"/>
        </row>
        <row r="88">
          <cell r="B88" t="str">
            <v>8p</v>
          </cell>
          <cell r="BU88">
            <v>0</v>
          </cell>
          <cell r="BW88" t="str">
            <v/>
          </cell>
          <cell r="BX88"/>
        </row>
        <row r="89">
          <cell r="B89" t="str">
            <v>8q</v>
          </cell>
          <cell r="BU89">
            <v>0</v>
          </cell>
          <cell r="BW89" t="str">
            <v/>
          </cell>
          <cell r="BX89"/>
        </row>
        <row r="90">
          <cell r="B90" t="str">
            <v>8r</v>
          </cell>
          <cell r="BU90">
            <v>0</v>
          </cell>
          <cell r="BW90" t="str">
            <v/>
          </cell>
          <cell r="BX90"/>
        </row>
        <row r="91">
          <cell r="B91" t="str">
            <v>8s</v>
          </cell>
          <cell r="BU91">
            <v>0</v>
          </cell>
          <cell r="BW91" t="str">
            <v/>
          </cell>
          <cell r="BX91"/>
        </row>
        <row r="92">
          <cell r="B92" t="str">
            <v>8t</v>
          </cell>
          <cell r="BU92">
            <v>0</v>
          </cell>
          <cell r="BW92" t="str">
            <v/>
          </cell>
          <cell r="BX92"/>
        </row>
        <row r="93">
          <cell r="B93" t="str">
            <v>8u</v>
          </cell>
          <cell r="BU93">
            <v>0</v>
          </cell>
          <cell r="BW93" t="str">
            <v/>
          </cell>
          <cell r="BX93"/>
        </row>
        <row r="94">
          <cell r="B94" t="str">
            <v>8v</v>
          </cell>
          <cell r="BU94">
            <v>0</v>
          </cell>
          <cell r="BW94" t="str">
            <v/>
          </cell>
          <cell r="BX94"/>
        </row>
        <row r="95">
          <cell r="B95" t="str">
            <v>8w</v>
          </cell>
          <cell r="BU95">
            <v>0</v>
          </cell>
          <cell r="BW95" t="str">
            <v/>
          </cell>
          <cell r="BX95"/>
        </row>
        <row r="96">
          <cell r="B96" t="str">
            <v>8x</v>
          </cell>
          <cell r="BU96"/>
          <cell r="BW96">
            <v>0</v>
          </cell>
          <cell r="BX96"/>
        </row>
        <row r="97">
          <cell r="B97"/>
          <cell r="BU97"/>
          <cell r="BW97"/>
          <cell r="BX97"/>
        </row>
        <row r="98">
          <cell r="B98">
            <v>10</v>
          </cell>
          <cell r="BU98" t="str">
            <v>Total Amount</v>
          </cell>
          <cell r="BW98"/>
          <cell r="BX98"/>
        </row>
        <row r="99">
          <cell r="B99" t="str">
            <v>10a</v>
          </cell>
          <cell r="BU99">
            <v>0</v>
          </cell>
          <cell r="BW99"/>
          <cell r="BX99"/>
        </row>
        <row r="100">
          <cell r="B100" t="str">
            <v>10b</v>
          </cell>
          <cell r="BU100">
            <v>0</v>
          </cell>
          <cell r="BW100"/>
          <cell r="BX100"/>
        </row>
        <row r="101">
          <cell r="B101" t="str">
            <v>10c</v>
          </cell>
          <cell r="BU101">
            <v>0</v>
          </cell>
          <cell r="BW101"/>
          <cell r="BX101"/>
        </row>
        <row r="102">
          <cell r="B102" t="str">
            <v>10d</v>
          </cell>
          <cell r="BU102">
            <v>0</v>
          </cell>
          <cell r="BW102"/>
          <cell r="BX102"/>
        </row>
        <row r="103">
          <cell r="B103" t="str">
            <v>10e</v>
          </cell>
          <cell r="BU103">
            <v>0</v>
          </cell>
          <cell r="BW103" t="str">
            <v/>
          </cell>
          <cell r="BX103"/>
        </row>
        <row r="104">
          <cell r="B104"/>
          <cell r="BU104"/>
          <cell r="BW104"/>
          <cell r="BX104"/>
        </row>
        <row r="105">
          <cell r="B105"/>
          <cell r="BU105"/>
          <cell r="BW105"/>
          <cell r="BX105"/>
        </row>
        <row r="106">
          <cell r="B106"/>
          <cell r="BU106"/>
          <cell r="BW106"/>
          <cell r="BX106"/>
        </row>
        <row r="107">
          <cell r="B107">
            <v>11</v>
          </cell>
          <cell r="BU107" t="str">
            <v>Depr. Total</v>
          </cell>
          <cell r="BW107"/>
          <cell r="BX107"/>
        </row>
        <row r="108">
          <cell r="B108" t="str">
            <v>11a</v>
          </cell>
          <cell r="BU108">
            <v>0</v>
          </cell>
          <cell r="BW108" t="str">
            <v/>
          </cell>
          <cell r="BX108"/>
        </row>
        <row r="109">
          <cell r="B109" t="str">
            <v>11b</v>
          </cell>
          <cell r="BU109">
            <v>0</v>
          </cell>
          <cell r="BW109" t="str">
            <v/>
          </cell>
          <cell r="BX109"/>
        </row>
        <row r="110">
          <cell r="B110" t="str">
            <v>11c</v>
          </cell>
          <cell r="BU110">
            <v>0</v>
          </cell>
          <cell r="BW110" t="str">
            <v/>
          </cell>
          <cell r="BX110"/>
        </row>
        <row r="111">
          <cell r="B111" t="str">
            <v>11d</v>
          </cell>
          <cell r="BU111">
            <v>0</v>
          </cell>
          <cell r="BW111" t="str">
            <v/>
          </cell>
          <cell r="BX111"/>
        </row>
        <row r="112">
          <cell r="B112" t="str">
            <v>11e</v>
          </cell>
          <cell r="BU112">
            <v>0</v>
          </cell>
          <cell r="BW112" t="str">
            <v/>
          </cell>
          <cell r="BX112"/>
        </row>
        <row r="113">
          <cell r="B113" t="str">
            <v>11f</v>
          </cell>
          <cell r="BU113">
            <v>0</v>
          </cell>
          <cell r="BW113" t="str">
            <v/>
          </cell>
          <cell r="BX113"/>
        </row>
        <row r="114">
          <cell r="B114" t="str">
            <v>11g</v>
          </cell>
          <cell r="BU114">
            <v>0</v>
          </cell>
          <cell r="BW114" t="str">
            <v/>
          </cell>
          <cell r="BX114"/>
        </row>
        <row r="115">
          <cell r="B115" t="str">
            <v>11h</v>
          </cell>
          <cell r="BU115">
            <v>0</v>
          </cell>
          <cell r="BW115" t="str">
            <v/>
          </cell>
          <cell r="BX115"/>
        </row>
        <row r="116">
          <cell r="B116" t="str">
            <v>11i</v>
          </cell>
          <cell r="BU116">
            <v>0</v>
          </cell>
          <cell r="BW116" t="str">
            <v/>
          </cell>
          <cell r="BX116"/>
        </row>
        <row r="117">
          <cell r="B117" t="str">
            <v>11j</v>
          </cell>
          <cell r="BU117">
            <v>0</v>
          </cell>
          <cell r="BW117" t="str">
            <v/>
          </cell>
          <cell r="BX117"/>
        </row>
        <row r="118">
          <cell r="B118" t="str">
            <v>11k</v>
          </cell>
          <cell r="BU118">
            <v>0</v>
          </cell>
          <cell r="BW118" t="str">
            <v/>
          </cell>
          <cell r="BX118"/>
        </row>
        <row r="119">
          <cell r="B119" t="str">
            <v>11l</v>
          </cell>
          <cell r="BU119">
            <v>0</v>
          </cell>
          <cell r="BW119" t="str">
            <v/>
          </cell>
          <cell r="BX119"/>
        </row>
        <row r="120">
          <cell r="B120" t="str">
            <v>11m</v>
          </cell>
          <cell r="BU120">
            <v>0</v>
          </cell>
          <cell r="BW120" t="str">
            <v/>
          </cell>
          <cell r="BX120"/>
        </row>
        <row r="121">
          <cell r="B121" t="str">
            <v>11n</v>
          </cell>
          <cell r="BU121">
            <v>0</v>
          </cell>
          <cell r="BW121" t="str">
            <v/>
          </cell>
          <cell r="BX121"/>
        </row>
        <row r="122">
          <cell r="B122" t="str">
            <v>11o</v>
          </cell>
          <cell r="BU122">
            <v>0</v>
          </cell>
          <cell r="BW122" t="str">
            <v/>
          </cell>
          <cell r="BX122"/>
        </row>
        <row r="123">
          <cell r="B123" t="str">
            <v>11p</v>
          </cell>
          <cell r="BU123">
            <v>0</v>
          </cell>
          <cell r="BW123" t="str">
            <v/>
          </cell>
          <cell r="BX123"/>
        </row>
        <row r="124">
          <cell r="B124" t="str">
            <v>11q</v>
          </cell>
          <cell r="BU124">
            <v>0</v>
          </cell>
          <cell r="BW124" t="str">
            <v/>
          </cell>
          <cell r="BX124"/>
        </row>
        <row r="125">
          <cell r="B125" t="str">
            <v>11r</v>
          </cell>
          <cell r="BU125">
            <v>0</v>
          </cell>
          <cell r="BW125" t="str">
            <v/>
          </cell>
          <cell r="BX125"/>
        </row>
        <row r="126">
          <cell r="B126" t="str">
            <v>11s</v>
          </cell>
          <cell r="BU126">
            <v>0</v>
          </cell>
          <cell r="BW126" t="str">
            <v/>
          </cell>
          <cell r="BX126"/>
        </row>
        <row r="127">
          <cell r="B127" t="str">
            <v>11t</v>
          </cell>
          <cell r="BU127">
            <v>0</v>
          </cell>
          <cell r="BW127" t="str">
            <v/>
          </cell>
          <cell r="BX127"/>
        </row>
        <row r="128">
          <cell r="B128" t="str">
            <v>11u</v>
          </cell>
          <cell r="BU128">
            <v>0</v>
          </cell>
          <cell r="BW128" t="str">
            <v/>
          </cell>
          <cell r="BX128"/>
        </row>
        <row r="129">
          <cell r="B129"/>
          <cell r="BU129"/>
          <cell r="BW129"/>
          <cell r="BX129"/>
        </row>
        <row r="130">
          <cell r="B130">
            <v>12</v>
          </cell>
          <cell r="BU130">
            <v>0</v>
          </cell>
          <cell r="BW130"/>
          <cell r="BX130"/>
        </row>
        <row r="131">
          <cell r="B131"/>
          <cell r="BU131"/>
          <cell r="BW131"/>
          <cell r="BX131"/>
        </row>
        <row r="132">
          <cell r="B132" t="str">
            <v>12a</v>
          </cell>
          <cell r="BU132">
            <v>0</v>
          </cell>
          <cell r="BW132"/>
          <cell r="BX132"/>
        </row>
        <row r="133">
          <cell r="B133"/>
          <cell r="BU133"/>
          <cell r="BW133"/>
          <cell r="BX133"/>
        </row>
        <row r="134">
          <cell r="B134"/>
          <cell r="BU134"/>
          <cell r="BW134"/>
          <cell r="BX134"/>
        </row>
        <row r="135">
          <cell r="B135">
            <v>13</v>
          </cell>
          <cell r="BU135"/>
          <cell r="BW135"/>
          <cell r="BX135"/>
        </row>
        <row r="136">
          <cell r="B136" t="str">
            <v>13a</v>
          </cell>
          <cell r="BU136">
            <v>0</v>
          </cell>
          <cell r="BW136" t="str">
            <v xml:space="preserve"> </v>
          </cell>
          <cell r="BX136"/>
        </row>
        <row r="137">
          <cell r="B137"/>
          <cell r="BU137"/>
          <cell r="BW137"/>
          <cell r="BX137"/>
        </row>
        <row r="138">
          <cell r="BU138"/>
          <cell r="BW138"/>
          <cell r="BX138"/>
        </row>
        <row r="139">
          <cell r="B139">
            <v>14</v>
          </cell>
          <cell r="BU139"/>
          <cell r="BW139"/>
          <cell r="BX139"/>
        </row>
        <row r="140">
          <cell r="B140">
            <v>15</v>
          </cell>
          <cell r="BU140"/>
          <cell r="BW140"/>
          <cell r="BX140"/>
        </row>
        <row r="141">
          <cell r="B141">
            <v>16</v>
          </cell>
          <cell r="BU141"/>
          <cell r="BW141"/>
          <cell r="BX141"/>
        </row>
        <row r="142">
          <cell r="B142"/>
          <cell r="BU142"/>
          <cell r="BW142"/>
          <cell r="BX142"/>
        </row>
        <row r="143">
          <cell r="B143"/>
          <cell r="BU143"/>
          <cell r="BW143"/>
          <cell r="BX143"/>
        </row>
        <row r="144">
          <cell r="B144">
            <v>17</v>
          </cell>
          <cell r="BU144"/>
          <cell r="BW144"/>
          <cell r="BX144"/>
        </row>
        <row r="145">
          <cell r="B145">
            <v>18</v>
          </cell>
          <cell r="BU145"/>
          <cell r="BW145"/>
          <cell r="BX145"/>
        </row>
        <row r="146">
          <cell r="B146">
            <v>19</v>
          </cell>
          <cell r="BU146"/>
          <cell r="BW146"/>
          <cell r="BX146"/>
        </row>
        <row r="147">
          <cell r="B147" t="str">
            <v>19a</v>
          </cell>
          <cell r="BU147"/>
          <cell r="BW147"/>
          <cell r="BX147"/>
        </row>
        <row r="148">
          <cell r="B148">
            <v>20</v>
          </cell>
          <cell r="BU148"/>
          <cell r="BW148"/>
          <cell r="BX148"/>
        </row>
        <row r="149">
          <cell r="B149">
            <v>21</v>
          </cell>
          <cell r="BU149"/>
          <cell r="BW149"/>
          <cell r="BX149"/>
        </row>
        <row r="150">
          <cell r="B150"/>
          <cell r="BU150"/>
          <cell r="BW150"/>
          <cell r="BX150"/>
        </row>
        <row r="151">
          <cell r="B151"/>
          <cell r="BU151"/>
          <cell r="BW151"/>
          <cell r="BX151"/>
        </row>
        <row r="152">
          <cell r="B152">
            <v>22</v>
          </cell>
          <cell r="BU152"/>
          <cell r="BW152"/>
          <cell r="BX152"/>
        </row>
        <row r="153">
          <cell r="B153" t="str">
            <v>22a</v>
          </cell>
          <cell r="BU153">
            <v>0</v>
          </cell>
          <cell r="BW153"/>
          <cell r="BX153"/>
        </row>
        <row r="154">
          <cell r="B154" t="str">
            <v>22b</v>
          </cell>
          <cell r="BU154">
            <v>0</v>
          </cell>
          <cell r="BW154"/>
          <cell r="BX154"/>
        </row>
        <row r="155">
          <cell r="B155" t="str">
            <v>22c</v>
          </cell>
          <cell r="BU155">
            <v>0</v>
          </cell>
          <cell r="BW155"/>
          <cell r="BX155"/>
        </row>
        <row r="156">
          <cell r="B156" t="str">
            <v>22e</v>
          </cell>
          <cell r="BU156">
            <v>0</v>
          </cell>
          <cell r="BW156"/>
          <cell r="BX156"/>
        </row>
        <row r="157">
          <cell r="B157" t="str">
            <v>22f</v>
          </cell>
          <cell r="BU157">
            <v>0</v>
          </cell>
          <cell r="BW157"/>
          <cell r="BX157"/>
        </row>
        <row r="158">
          <cell r="B158" t="str">
            <v>22g</v>
          </cell>
          <cell r="BU158">
            <v>0</v>
          </cell>
          <cell r="BW158"/>
          <cell r="BX158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9D77-EE3E-47FA-8723-5F62D3DD93FC}">
  <sheetPr>
    <tabColor rgb="FF002060"/>
  </sheetPr>
  <dimension ref="A1:S33"/>
  <sheetViews>
    <sheetView zoomScale="85" zoomScaleNormal="85" workbookViewId="0">
      <selection activeCell="S15" sqref="S15"/>
    </sheetView>
  </sheetViews>
  <sheetFormatPr defaultColWidth="9.33203125" defaultRowHeight="14.4"/>
  <cols>
    <col min="1" max="1" width="4.44140625" style="36" customWidth="1"/>
    <col min="2" max="13" width="11.44140625" style="36" customWidth="1"/>
    <col min="14" max="16" width="14" style="36" customWidth="1"/>
    <col min="17" max="19" width="14.5546875" style="36" customWidth="1"/>
    <col min="20" max="16384" width="9.33203125" style="36"/>
  </cols>
  <sheetData>
    <row r="1" spans="1:19" ht="24" customHeight="1" thickBot="1">
      <c r="A1" s="352" t="s">
        <v>35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4"/>
      <c r="N1" s="355" t="s">
        <v>45</v>
      </c>
      <c r="O1" s="356"/>
      <c r="P1" s="356"/>
      <c r="Q1" s="356"/>
      <c r="R1" s="356"/>
      <c r="S1" s="357"/>
    </row>
    <row r="2" spans="1:19" ht="23.1" customHeight="1" thickBot="1">
      <c r="A2" s="291" t="s">
        <v>204</v>
      </c>
      <c r="B2" s="40"/>
      <c r="N2" s="358" t="s">
        <v>294</v>
      </c>
      <c r="O2" s="359"/>
      <c r="P2" s="359"/>
      <c r="Q2" s="359"/>
      <c r="R2" s="359"/>
      <c r="S2" s="360"/>
    </row>
    <row r="3" spans="1:19" ht="23.1" customHeight="1" thickBot="1">
      <c r="A3" s="39" t="s">
        <v>31</v>
      </c>
      <c r="B3" s="40" t="s">
        <v>207</v>
      </c>
      <c r="N3" s="361" t="s">
        <v>46</v>
      </c>
      <c r="O3" s="362"/>
      <c r="P3" s="363"/>
      <c r="Q3" s="60" t="s">
        <v>283</v>
      </c>
      <c r="R3" s="60" t="s">
        <v>285</v>
      </c>
      <c r="S3" s="60" t="s">
        <v>295</v>
      </c>
    </row>
    <row r="4" spans="1:19" ht="23.1" customHeight="1" thickBot="1">
      <c r="A4" s="39"/>
      <c r="B4" s="288" t="s">
        <v>208</v>
      </c>
      <c r="C4" s="42"/>
      <c r="D4" s="42"/>
      <c r="E4" s="42"/>
      <c r="F4" s="42"/>
      <c r="G4" s="42"/>
      <c r="H4" s="42"/>
      <c r="I4" s="42"/>
      <c r="J4" s="42"/>
      <c r="K4" s="42"/>
      <c r="L4" s="42"/>
      <c r="N4" s="333" t="s">
        <v>47</v>
      </c>
      <c r="O4" s="51"/>
      <c r="P4" s="52"/>
      <c r="Q4" s="330">
        <v>0.04</v>
      </c>
      <c r="R4" s="330">
        <v>3.6999999999999998E-2</v>
      </c>
      <c r="S4" s="330">
        <v>3.7999999999999999E-2</v>
      </c>
    </row>
    <row r="5" spans="1:19" s="42" customFormat="1" ht="23.1" customHeight="1" thickBot="1">
      <c r="A5" s="288"/>
      <c r="B5" s="289" t="s">
        <v>205</v>
      </c>
      <c r="C5" s="41"/>
      <c r="D5" s="41"/>
      <c r="E5" s="41"/>
      <c r="F5" s="41"/>
      <c r="G5" s="41"/>
      <c r="H5" s="41"/>
      <c r="I5" s="41"/>
      <c r="J5" s="41"/>
      <c r="K5" s="41"/>
      <c r="L5" s="41"/>
      <c r="N5" s="333" t="s">
        <v>48</v>
      </c>
      <c r="O5" s="334"/>
      <c r="P5" s="335"/>
      <c r="Q5" s="330">
        <v>0.32</v>
      </c>
      <c r="R5" s="330">
        <v>0.316</v>
      </c>
      <c r="S5" s="330">
        <v>0.33100000000000002</v>
      </c>
    </row>
    <row r="6" spans="1:19" ht="23.1" customHeight="1" thickBot="1">
      <c r="A6" s="287" t="s">
        <v>32</v>
      </c>
      <c r="B6" s="290" t="s">
        <v>265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1"/>
      <c r="N6" s="333" t="s">
        <v>49</v>
      </c>
      <c r="O6" s="334"/>
      <c r="P6" s="335"/>
      <c r="Q6" s="330">
        <v>0.04</v>
      </c>
      <c r="R6" s="330">
        <v>3.6999999999999998E-2</v>
      </c>
      <c r="S6" s="330">
        <v>3.7999999999999999E-2</v>
      </c>
    </row>
    <row r="7" spans="1:19" ht="23.1" customHeight="1" thickBot="1">
      <c r="A7" s="40"/>
      <c r="B7" s="4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333" t="s">
        <v>50</v>
      </c>
      <c r="O7" s="334"/>
      <c r="P7" s="335"/>
      <c r="Q7" s="330">
        <v>0.47299999999999998</v>
      </c>
      <c r="R7" s="330">
        <v>0.49099999999999999</v>
      </c>
      <c r="S7" s="330">
        <v>0.503</v>
      </c>
    </row>
    <row r="8" spans="1:19" ht="23.1" customHeight="1" thickBot="1">
      <c r="A8" s="291" t="s">
        <v>206</v>
      </c>
      <c r="B8" s="40"/>
      <c r="M8" s="43"/>
      <c r="N8" s="333" t="s">
        <v>51</v>
      </c>
      <c r="O8" s="334"/>
      <c r="P8" s="335"/>
      <c r="Q8" s="330">
        <v>0.32</v>
      </c>
      <c r="R8" s="330">
        <v>0.32900000000000001</v>
      </c>
      <c r="S8" s="330">
        <v>0.32400000000000001</v>
      </c>
    </row>
    <row r="9" spans="1:19" ht="23.1" customHeight="1" thickBot="1">
      <c r="A9" s="39" t="s">
        <v>33</v>
      </c>
      <c r="B9" s="43" t="s">
        <v>209</v>
      </c>
      <c r="N9" s="333" t="s">
        <v>52</v>
      </c>
      <c r="O9" s="334"/>
      <c r="P9" s="335"/>
      <c r="Q9" s="330">
        <v>0.41699999999999998</v>
      </c>
      <c r="R9" s="330">
        <v>0.441</v>
      </c>
      <c r="S9" s="330">
        <v>0.45600000000000002</v>
      </c>
    </row>
    <row r="10" spans="1:19" ht="23.1" customHeight="1" thickBot="1">
      <c r="A10" s="40"/>
      <c r="B10" s="288" t="s">
        <v>277</v>
      </c>
      <c r="N10" s="333" t="s">
        <v>53</v>
      </c>
      <c r="O10" s="334"/>
      <c r="P10" s="335"/>
      <c r="Q10" s="330">
        <v>0.17199999999999999</v>
      </c>
      <c r="R10" s="330">
        <v>0.184</v>
      </c>
      <c r="S10" s="330">
        <v>0.223</v>
      </c>
    </row>
    <row r="11" spans="1:19" ht="23.1" customHeight="1" thickBot="1">
      <c r="A11" s="39" t="s">
        <v>34</v>
      </c>
      <c r="B11" s="40" t="s">
        <v>274</v>
      </c>
      <c r="N11" s="333" t="s">
        <v>54</v>
      </c>
      <c r="O11" s="334"/>
      <c r="P11" s="335"/>
      <c r="Q11" s="330">
        <v>0.41699999999999998</v>
      </c>
      <c r="R11" s="330">
        <v>0.441</v>
      </c>
      <c r="S11" s="330">
        <v>0.45600000000000002</v>
      </c>
    </row>
    <row r="12" spans="1:19" ht="23.1" customHeight="1" thickBot="1">
      <c r="A12" s="40"/>
      <c r="B12" s="288" t="s">
        <v>213</v>
      </c>
      <c r="N12" s="336" t="s">
        <v>55</v>
      </c>
      <c r="O12" s="337"/>
      <c r="P12" s="337"/>
      <c r="Q12" s="331">
        <v>0.47299999999999998</v>
      </c>
      <c r="R12" s="331">
        <v>0.49099999999999999</v>
      </c>
      <c r="S12" s="331">
        <v>0.503</v>
      </c>
    </row>
    <row r="13" spans="1:19" ht="23.1" customHeight="1" thickBot="1">
      <c r="A13" s="44" t="s">
        <v>37</v>
      </c>
      <c r="B13" s="40" t="s">
        <v>212</v>
      </c>
      <c r="N13" s="364" t="s">
        <v>78</v>
      </c>
      <c r="O13" s="365"/>
      <c r="P13" s="365"/>
      <c r="Q13" s="365"/>
      <c r="R13" s="365"/>
      <c r="S13" s="366"/>
    </row>
    <row r="14" spans="1:19" ht="23.1" customHeight="1" thickBot="1">
      <c r="A14" s="44" t="s">
        <v>38</v>
      </c>
      <c r="B14" s="40" t="s">
        <v>214</v>
      </c>
      <c r="N14" s="338"/>
      <c r="O14" s="339"/>
      <c r="P14" s="340"/>
      <c r="Q14" s="341" t="s">
        <v>284</v>
      </c>
      <c r="R14" s="341" t="s">
        <v>286</v>
      </c>
      <c r="S14" s="341" t="s">
        <v>296</v>
      </c>
    </row>
    <row r="15" spans="1:19" ht="23.1" customHeight="1" thickBot="1">
      <c r="A15" s="40"/>
      <c r="B15" s="288" t="s">
        <v>278</v>
      </c>
      <c r="N15" s="342" t="s">
        <v>42</v>
      </c>
      <c r="O15" s="343"/>
      <c r="P15" s="344"/>
      <c r="Q15" s="345">
        <v>43.96</v>
      </c>
      <c r="R15" s="345">
        <v>43.96</v>
      </c>
      <c r="S15" s="345">
        <v>43.96</v>
      </c>
    </row>
    <row r="16" spans="1:19" ht="23.1" customHeight="1" thickBot="1">
      <c r="A16" s="40"/>
      <c r="B16" s="289" t="s">
        <v>217</v>
      </c>
      <c r="N16" s="346" t="s">
        <v>56</v>
      </c>
      <c r="O16" s="347"/>
      <c r="P16" s="348"/>
      <c r="Q16" s="329">
        <v>0.38</v>
      </c>
      <c r="R16" s="329">
        <v>0.39</v>
      </c>
      <c r="S16" s="329">
        <v>0.39</v>
      </c>
    </row>
    <row r="17" spans="1:12" ht="23.1" customHeight="1">
      <c r="A17" s="44" t="s">
        <v>43</v>
      </c>
      <c r="B17" s="43" t="s">
        <v>221</v>
      </c>
    </row>
    <row r="18" spans="1:12" ht="23.1" customHeight="1">
      <c r="A18" s="40"/>
      <c r="B18" s="41" t="s">
        <v>263</v>
      </c>
    </row>
    <row r="19" spans="1:12" ht="23.1" customHeight="1">
      <c r="A19" s="44" t="s">
        <v>218</v>
      </c>
      <c r="B19" s="40" t="s">
        <v>264</v>
      </c>
    </row>
    <row r="20" spans="1:12" ht="23.1" customHeight="1">
      <c r="A20" s="40"/>
      <c r="B20" s="288" t="s">
        <v>220</v>
      </c>
    </row>
    <row r="21" spans="1:12" ht="23.1" customHeight="1">
      <c r="A21" s="39" t="s">
        <v>219</v>
      </c>
      <c r="B21" s="40" t="s">
        <v>271</v>
      </c>
    </row>
    <row r="22" spans="1:12" ht="23.1" customHeight="1">
      <c r="A22" s="40"/>
      <c r="B22" s="43"/>
    </row>
    <row r="23" spans="1:12" ht="23.1" customHeight="1">
      <c r="A23" s="291" t="s">
        <v>266</v>
      </c>
      <c r="B23" s="40"/>
    </row>
    <row r="24" spans="1:12" ht="23.1" customHeight="1">
      <c r="A24" s="39" t="s">
        <v>267</v>
      </c>
      <c r="B24" s="40" t="s">
        <v>270</v>
      </c>
    </row>
    <row r="25" spans="1:12" ht="23.1" customHeight="1">
      <c r="A25" s="40"/>
      <c r="B25" s="288" t="s">
        <v>272</v>
      </c>
    </row>
    <row r="26" spans="1:12" ht="23.1" customHeight="1" thickBot="1">
      <c r="A26" s="40"/>
      <c r="B26" s="40"/>
    </row>
    <row r="27" spans="1:12" ht="23.1" customHeight="1" thickBot="1">
      <c r="A27" s="349" t="s">
        <v>39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1"/>
    </row>
    <row r="28" spans="1:12" ht="23.1" customHeight="1"/>
    <row r="29" spans="1:12" ht="23.1" customHeight="1"/>
    <row r="30" spans="1:12" ht="23.1" customHeight="1"/>
    <row r="31" spans="1:12" ht="23.1" customHeight="1"/>
    <row r="32" spans="1:12" ht="23.1" customHeight="1"/>
    <row r="33" ht="23.1" customHeight="1"/>
  </sheetData>
  <sheetProtection algorithmName="SHA-512" hashValue="UiLZV50mEeCHIbDBqUlp3T1eYo8gc6WLmGuaqxoz3lDl5owqKv9NWuajdNR5XaKv4D0xBmDn70KIlHUWcliqCA==" saltValue="xEANOn5RtyYgr+ZDdCViSw==" spinCount="100000" sheet="1" objects="1" scenarios="1"/>
  <mergeCells count="6">
    <mergeCell ref="A27:L27"/>
    <mergeCell ref="A1:L1"/>
    <mergeCell ref="N1:S1"/>
    <mergeCell ref="N2:S2"/>
    <mergeCell ref="N3:P3"/>
    <mergeCell ref="N13:S13"/>
  </mergeCells>
  <pageMargins left="0.7" right="0.7" top="0.75" bottom="0.75" header="0.3" footer="0.3"/>
  <pageSetup orientation="portrait" r:id="rId1"/>
  <ignoredErrors>
    <ignoredError sqref="A3: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4243-6509-4236-A284-7055E6295F5A}">
  <dimension ref="A1:N39"/>
  <sheetViews>
    <sheetView zoomScaleNormal="100" workbookViewId="0">
      <selection activeCell="F2" sqref="F2:N9"/>
    </sheetView>
  </sheetViews>
  <sheetFormatPr defaultRowHeight="14.4"/>
  <cols>
    <col min="1" max="1" width="25.5546875" customWidth="1"/>
    <col min="2" max="4" width="15.6640625" customWidth="1"/>
    <col min="5" max="6" width="13" customWidth="1"/>
    <col min="7" max="7" width="11.33203125" customWidth="1"/>
  </cols>
  <sheetData>
    <row r="1" spans="1:14">
      <c r="A1" s="57" t="s">
        <v>297</v>
      </c>
      <c r="F1" s="45" t="s">
        <v>203</v>
      </c>
    </row>
    <row r="2" spans="1:14">
      <c r="A2" s="38" t="s">
        <v>36</v>
      </c>
      <c r="B2" s="370"/>
      <c r="C2" s="371"/>
      <c r="D2" s="372"/>
      <c r="E2" s="56"/>
      <c r="F2" s="379"/>
      <c r="G2" s="380"/>
      <c r="H2" s="380"/>
      <c r="I2" s="380"/>
      <c r="J2" s="380"/>
      <c r="K2" s="380"/>
      <c r="L2" s="380"/>
      <c r="M2" s="380"/>
      <c r="N2" s="381"/>
    </row>
    <row r="3" spans="1:14">
      <c r="A3" s="38" t="s">
        <v>30</v>
      </c>
      <c r="B3" s="370"/>
      <c r="C3" s="371"/>
      <c r="D3" s="372"/>
      <c r="E3" s="56"/>
      <c r="F3" s="382"/>
      <c r="G3" s="383"/>
      <c r="H3" s="383"/>
      <c r="I3" s="383"/>
      <c r="J3" s="383"/>
      <c r="K3" s="383"/>
      <c r="L3" s="383"/>
      <c r="M3" s="383"/>
      <c r="N3" s="384"/>
    </row>
    <row r="4" spans="1:14">
      <c r="A4" s="38" t="s">
        <v>29</v>
      </c>
      <c r="B4" s="370"/>
      <c r="C4" s="371"/>
      <c r="D4" s="372"/>
      <c r="E4" s="56"/>
      <c r="F4" s="382"/>
      <c r="G4" s="383"/>
      <c r="H4" s="383"/>
      <c r="I4" s="383"/>
      <c r="J4" s="383"/>
      <c r="K4" s="383"/>
      <c r="L4" s="383"/>
      <c r="M4" s="383"/>
      <c r="N4" s="384"/>
    </row>
    <row r="5" spans="1:14">
      <c r="A5" s="38" t="s">
        <v>44</v>
      </c>
      <c r="B5" s="376"/>
      <c r="C5" s="377"/>
      <c r="D5" s="378"/>
      <c r="E5" s="56"/>
      <c r="F5" s="382"/>
      <c r="G5" s="383"/>
      <c r="H5" s="383"/>
      <c r="I5" s="383"/>
      <c r="J5" s="383"/>
      <c r="K5" s="383"/>
      <c r="L5" s="383"/>
      <c r="M5" s="383"/>
      <c r="N5" s="384"/>
    </row>
    <row r="6" spans="1:14">
      <c r="A6" s="38" t="s">
        <v>23</v>
      </c>
      <c r="B6" s="370"/>
      <c r="C6" s="371"/>
      <c r="D6" s="372"/>
      <c r="E6" s="56"/>
      <c r="F6" s="382"/>
      <c r="G6" s="383"/>
      <c r="H6" s="383"/>
      <c r="I6" s="383"/>
      <c r="J6" s="383"/>
      <c r="K6" s="383"/>
      <c r="L6" s="383"/>
      <c r="M6" s="383"/>
      <c r="N6" s="384"/>
    </row>
    <row r="7" spans="1:14">
      <c r="A7" s="38" t="s">
        <v>24</v>
      </c>
      <c r="B7" s="373"/>
      <c r="C7" s="374"/>
      <c r="D7" s="375"/>
      <c r="E7" s="56"/>
      <c r="F7" s="382"/>
      <c r="G7" s="383"/>
      <c r="H7" s="383"/>
      <c r="I7" s="383"/>
      <c r="J7" s="383"/>
      <c r="K7" s="383"/>
      <c r="L7" s="383"/>
      <c r="M7" s="383"/>
      <c r="N7" s="384"/>
    </row>
    <row r="8" spans="1:14">
      <c r="A8" s="38" t="s">
        <v>25</v>
      </c>
      <c r="B8" s="370"/>
      <c r="C8" s="371"/>
      <c r="D8" s="372"/>
      <c r="E8" s="56"/>
      <c r="F8" s="382"/>
      <c r="G8" s="383"/>
      <c r="H8" s="383"/>
      <c r="I8" s="383"/>
      <c r="J8" s="383"/>
      <c r="K8" s="383"/>
      <c r="L8" s="383"/>
      <c r="M8" s="383"/>
      <c r="N8" s="384"/>
    </row>
    <row r="9" spans="1:14">
      <c r="A9" s="38" t="s">
        <v>41</v>
      </c>
      <c r="B9" s="370"/>
      <c r="C9" s="371"/>
      <c r="D9" s="372"/>
      <c r="E9" s="56"/>
      <c r="F9" s="385"/>
      <c r="G9" s="386"/>
      <c r="H9" s="386"/>
      <c r="I9" s="386"/>
      <c r="J9" s="386"/>
      <c r="K9" s="386"/>
      <c r="L9" s="386"/>
      <c r="M9" s="386"/>
      <c r="N9" s="387"/>
    </row>
    <row r="10" spans="1:14">
      <c r="A10" s="53"/>
      <c r="B10" s="54"/>
      <c r="C10" s="54"/>
      <c r="D10" s="54"/>
      <c r="E10" s="53"/>
      <c r="F10" s="46"/>
    </row>
    <row r="11" spans="1:14">
      <c r="A11" s="37"/>
      <c r="B11" s="37"/>
      <c r="C11" s="37"/>
      <c r="D11" s="37"/>
      <c r="E11" s="37"/>
      <c r="F11" s="55"/>
    </row>
    <row r="12" spans="1:14" ht="15" thickBot="1">
      <c r="A12" s="36" t="s">
        <v>27</v>
      </c>
      <c r="B12" s="36"/>
      <c r="C12" s="36"/>
      <c r="D12" s="36"/>
      <c r="E12" s="36"/>
      <c r="F12" s="36"/>
      <c r="G12" s="49"/>
    </row>
    <row r="13" spans="1:14" ht="15" thickBot="1">
      <c r="A13" s="367" t="s">
        <v>28</v>
      </c>
      <c r="B13" s="368"/>
      <c r="C13" s="368"/>
      <c r="D13" s="368"/>
      <c r="E13" s="368"/>
      <c r="F13" s="369"/>
      <c r="G13" s="50"/>
    </row>
    <row r="14" spans="1:14">
      <c r="A14" s="1" t="s">
        <v>0</v>
      </c>
      <c r="B14" s="1"/>
      <c r="C14" s="1"/>
      <c r="D14" s="1"/>
      <c r="E14" s="1"/>
      <c r="F14" s="2" t="s">
        <v>21</v>
      </c>
      <c r="G14" s="49"/>
    </row>
    <row r="15" spans="1:14">
      <c r="A15" s="3" t="s">
        <v>1</v>
      </c>
      <c r="B15" s="1"/>
      <c r="C15" s="1"/>
      <c r="D15" s="1"/>
      <c r="E15" s="1"/>
      <c r="F15" s="4">
        <f>F34</f>
        <v>0</v>
      </c>
      <c r="G15" s="58"/>
    </row>
    <row r="16" spans="1:14">
      <c r="A16" s="5" t="s">
        <v>287</v>
      </c>
      <c r="B16" s="6"/>
      <c r="C16" s="6"/>
      <c r="D16" s="6"/>
      <c r="E16" s="7">
        <f>'BC Budget Details'!BQ83</f>
        <v>0</v>
      </c>
      <c r="F16" s="8"/>
      <c r="G16" s="58"/>
    </row>
    <row r="17" spans="1:7">
      <c r="A17" s="9" t="s">
        <v>2</v>
      </c>
      <c r="B17" s="10"/>
      <c r="C17" s="10"/>
      <c r="D17" s="10"/>
      <c r="E17" s="7">
        <f>'BC Budget Details'!BQ84</f>
        <v>0</v>
      </c>
      <c r="F17" s="8"/>
      <c r="G17" s="58"/>
    </row>
    <row r="18" spans="1:7">
      <c r="A18" s="11" t="s">
        <v>3</v>
      </c>
      <c r="B18" s="1"/>
      <c r="C18" s="1"/>
      <c r="D18" s="12" t="s">
        <v>4</v>
      </c>
      <c r="E18" s="13"/>
      <c r="F18" s="208">
        <f>F15+E16+E17</f>
        <v>0</v>
      </c>
      <c r="G18" s="58"/>
    </row>
    <row r="19" spans="1:7">
      <c r="A19" s="14"/>
      <c r="B19" s="14"/>
      <c r="C19" s="14"/>
      <c r="D19" s="14"/>
      <c r="E19" s="14"/>
      <c r="F19" s="15"/>
      <c r="G19" s="58"/>
    </row>
    <row r="20" spans="1:7">
      <c r="A20" s="1" t="s">
        <v>5</v>
      </c>
      <c r="B20" s="1"/>
      <c r="C20" s="1"/>
      <c r="D20" s="1"/>
      <c r="E20" s="1"/>
      <c r="F20" s="4"/>
      <c r="G20" s="58"/>
    </row>
    <row r="21" spans="1:7">
      <c r="A21" s="3" t="s">
        <v>6</v>
      </c>
      <c r="B21" s="16"/>
      <c r="C21" s="16"/>
      <c r="D21" s="16"/>
      <c r="E21" s="16"/>
      <c r="F21" s="4">
        <f>'BC Budget Details'!BR31</f>
        <v>0</v>
      </c>
      <c r="G21" s="58"/>
    </row>
    <row r="22" spans="1:7">
      <c r="A22" s="3" t="s">
        <v>7</v>
      </c>
      <c r="B22" s="16"/>
      <c r="C22" s="16"/>
      <c r="D22" s="16"/>
      <c r="E22" s="16"/>
      <c r="F22" s="4">
        <f>'BC Budget Details'!BR32</f>
        <v>0</v>
      </c>
      <c r="G22" s="58"/>
    </row>
    <row r="23" spans="1:7">
      <c r="A23" s="3" t="s">
        <v>8</v>
      </c>
      <c r="B23" s="16"/>
      <c r="C23" s="16"/>
      <c r="D23" s="16"/>
      <c r="E23" s="16"/>
      <c r="F23" s="4">
        <f>'BC Budget Details'!BR33</f>
        <v>0</v>
      </c>
      <c r="G23" s="58"/>
    </row>
    <row r="24" spans="1:7">
      <c r="A24" s="3" t="s">
        <v>9</v>
      </c>
      <c r="B24" s="16"/>
      <c r="C24" s="16"/>
      <c r="D24" s="16"/>
      <c r="E24" s="16"/>
      <c r="F24" s="34">
        <f>SUM(E25:E28)</f>
        <v>0</v>
      </c>
      <c r="G24" s="58"/>
    </row>
    <row r="25" spans="1:7">
      <c r="A25" s="17"/>
      <c r="B25" s="18" t="s">
        <v>10</v>
      </c>
      <c r="C25" s="18"/>
      <c r="D25" s="18"/>
      <c r="E25" s="19">
        <f>'BC Budget Details'!BS31</f>
        <v>0</v>
      </c>
      <c r="F25" s="20"/>
      <c r="G25" s="58"/>
    </row>
    <row r="26" spans="1:7">
      <c r="A26" s="17"/>
      <c r="B26" s="18" t="s">
        <v>11</v>
      </c>
      <c r="C26" s="18"/>
      <c r="D26" s="18"/>
      <c r="E26" s="19">
        <f>'BC Budget Details'!BS32</f>
        <v>0</v>
      </c>
      <c r="F26" s="20"/>
      <c r="G26" s="58"/>
    </row>
    <row r="27" spans="1:7">
      <c r="A27" s="17"/>
      <c r="B27" s="18" t="s">
        <v>12</v>
      </c>
      <c r="C27" s="18"/>
      <c r="D27" s="18"/>
      <c r="E27" s="19">
        <f>'BC Budget Details'!BS33</f>
        <v>0</v>
      </c>
      <c r="F27" s="20"/>
      <c r="G27" s="58"/>
    </row>
    <row r="28" spans="1:7">
      <c r="A28" s="17"/>
      <c r="B28" s="18" t="s">
        <v>196</v>
      </c>
      <c r="C28" s="18"/>
      <c r="D28" s="18"/>
      <c r="E28" s="19">
        <f>'BC Budget Details'!BQ63</f>
        <v>0</v>
      </c>
      <c r="F28" s="20"/>
      <c r="G28" s="58"/>
    </row>
    <row r="29" spans="1:7">
      <c r="A29" s="3" t="s">
        <v>13</v>
      </c>
      <c r="B29" s="21"/>
      <c r="C29" s="22"/>
      <c r="D29" s="22"/>
      <c r="E29" s="22"/>
      <c r="F29" s="4">
        <f>'BC Budget Details'!BQ61</f>
        <v>0</v>
      </c>
      <c r="G29" s="58"/>
    </row>
    <row r="30" spans="1:7">
      <c r="A30" s="3" t="s">
        <v>14</v>
      </c>
      <c r="B30" s="18"/>
      <c r="C30" s="22"/>
      <c r="D30" s="22"/>
      <c r="E30" s="19"/>
      <c r="F30" s="4">
        <f>'BC Budget Details'!BQ71</f>
        <v>0</v>
      </c>
      <c r="G30" s="271"/>
    </row>
    <row r="31" spans="1:7">
      <c r="A31" s="3" t="s">
        <v>15</v>
      </c>
      <c r="B31" s="21"/>
      <c r="C31" s="22"/>
      <c r="D31" s="22"/>
      <c r="E31" s="22"/>
      <c r="F31" s="4">
        <f>'BC Budget Details'!BQ62</f>
        <v>0</v>
      </c>
      <c r="G31" s="58"/>
    </row>
    <row r="32" spans="1:7">
      <c r="A32" s="3" t="s">
        <v>16</v>
      </c>
      <c r="B32" s="21"/>
      <c r="C32" s="22"/>
      <c r="D32" s="22"/>
      <c r="E32" s="22"/>
      <c r="F32" s="4">
        <v>0</v>
      </c>
      <c r="G32" s="49" t="s">
        <v>202</v>
      </c>
    </row>
    <row r="33" spans="1:7">
      <c r="A33" s="23" t="s">
        <v>17</v>
      </c>
      <c r="B33" s="24"/>
      <c r="C33" s="25"/>
      <c r="D33" s="25"/>
      <c r="E33" s="7"/>
      <c r="F33" s="35">
        <v>0</v>
      </c>
      <c r="G33" s="58"/>
    </row>
    <row r="34" spans="1:7">
      <c r="A34" s="11" t="s">
        <v>18</v>
      </c>
      <c r="B34" s="1"/>
      <c r="C34" s="1"/>
      <c r="D34" s="12"/>
      <c r="E34" s="13"/>
      <c r="F34" s="4">
        <f>SUM(F21:F33)</f>
        <v>0</v>
      </c>
      <c r="G34" s="58"/>
    </row>
    <row r="35" spans="1:7" ht="15" thickBot="1">
      <c r="A35" s="26" t="s">
        <v>19</v>
      </c>
      <c r="B35" s="27"/>
      <c r="C35" s="28"/>
      <c r="D35" s="28"/>
      <c r="E35" s="28"/>
      <c r="F35" s="47">
        <f>+F18-F34</f>
        <v>0</v>
      </c>
      <c r="G35" s="58"/>
    </row>
    <row r="36" spans="1:7" ht="15" thickTop="1">
      <c r="A36" s="22"/>
      <c r="B36" s="21"/>
      <c r="C36" s="22"/>
      <c r="D36" s="22"/>
      <c r="E36" s="22"/>
      <c r="F36" s="4"/>
      <c r="G36" s="49"/>
    </row>
    <row r="37" spans="1:7">
      <c r="A37" s="30" t="s">
        <v>288</v>
      </c>
      <c r="B37" s="31"/>
      <c r="C37" s="31"/>
      <c r="D37" s="31"/>
      <c r="E37" s="31"/>
      <c r="F37" s="32">
        <f>-E16</f>
        <v>0</v>
      </c>
      <c r="G37" s="49"/>
    </row>
    <row r="38" spans="1:7" ht="15" thickBot="1">
      <c r="A38" s="33" t="s">
        <v>20</v>
      </c>
      <c r="B38" s="29"/>
      <c r="C38" s="29"/>
      <c r="D38" s="29"/>
      <c r="E38" s="29"/>
      <c r="F38" s="48">
        <f>+F35+F37</f>
        <v>0</v>
      </c>
      <c r="G38" s="49"/>
    </row>
    <row r="39" spans="1:7" ht="15" thickTop="1"/>
  </sheetData>
  <sheetProtection algorithmName="SHA-512" hashValue="rF3qxtnv0jInFxYetDET4LOgc5GrzmkV00TRnoapG+IZNN9N5v8zi7eCaKS1VcRUNuKbHJXjZmiWCwUa4tkHnQ==" saltValue="ej2KmCS6Lpr8fAk4SCrEVg==" spinCount="100000" sheet="1" objects="1" scenarios="1"/>
  <mergeCells count="10">
    <mergeCell ref="A13:F13"/>
    <mergeCell ref="B2:D2"/>
    <mergeCell ref="B6:D6"/>
    <mergeCell ref="B7:D7"/>
    <mergeCell ref="B8:D8"/>
    <mergeCell ref="B9:D9"/>
    <mergeCell ref="B4:D4"/>
    <mergeCell ref="B3:D3"/>
    <mergeCell ref="B5:D5"/>
    <mergeCell ref="F2:N9"/>
  </mergeCells>
  <dataValidations count="3">
    <dataValidation allowBlank="1" showInputMessage="1" showErrorMessage="1" prompt="Enter the start date and end date of the contract." sqref="B4" xr:uid="{A8706ABD-901F-426F-ABBF-636773E3378D}"/>
    <dataValidation allowBlank="1" showInputMessage="1" showErrorMessage="1" prompt="Enter Business Contract (BC) fund number. If it is to be set up, please put &quot;TBD&quot;." sqref="B7:D7" xr:uid="{E6F0D9F3-D592-4B99-B4A5-952F4705D150}"/>
    <dataValidation type="decimal" operator="greaterThanOrEqual" allowBlank="1" showInputMessage="1" showErrorMessage="1" prompt="Enter numeric data only." sqref="B5:D5" xr:uid="{8686DBBE-C336-406C-ACC8-B1BAC3B9A732}">
      <formula1>1</formula1>
    </dataValidation>
  </dataValidations>
  <pageMargins left="0.7" right="0.7" top="0.75" bottom="0.75" header="0.3" footer="0.3"/>
  <pageSetup orientation="portrait" horizontalDpi="1200" verticalDpi="1200" r:id="rId1"/>
  <ignoredErrors>
    <ignoredError sqref="F18 F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71D4-CBDB-451A-9276-C21A6EE41621}">
  <dimension ref="A1:BV91"/>
  <sheetViews>
    <sheetView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A8" sqref="A8"/>
    </sheetView>
  </sheetViews>
  <sheetFormatPr defaultColWidth="9.33203125" defaultRowHeight="14.4" outlineLevelRow="1" outlineLevelCol="2"/>
  <cols>
    <col min="1" max="1" width="24.77734375" style="104" customWidth="1"/>
    <col min="2" max="2" width="23.6640625" style="131" customWidth="1"/>
    <col min="3" max="3" width="8" style="131" customWidth="1"/>
    <col min="4" max="4" width="16" style="59" customWidth="1"/>
    <col min="5" max="5" width="20.88671875" style="59" customWidth="1"/>
    <col min="6" max="6" width="13.77734375" style="59" customWidth="1"/>
    <col min="7" max="7" width="12.6640625" style="59" customWidth="1"/>
    <col min="8" max="8" width="16.6640625" style="104" customWidth="1"/>
    <col min="9" max="10" width="12.6640625" style="104" customWidth="1"/>
    <col min="11" max="11" width="16.6640625" style="104" customWidth="1"/>
    <col min="12" max="13" width="12.6640625" style="104" customWidth="1"/>
    <col min="14" max="14" width="16.6640625" style="104" customWidth="1"/>
    <col min="15" max="16" width="12.6640625" style="104" customWidth="1"/>
    <col min="17" max="17" width="16.6640625" style="104" customWidth="1" outlineLevel="1"/>
    <col min="18" max="19" width="12.6640625" style="104" customWidth="1" outlineLevel="2"/>
    <col min="20" max="20" width="16.6640625" style="104" customWidth="1" outlineLevel="1"/>
    <col min="21" max="22" width="12.6640625" style="104" customWidth="1" outlineLevel="2"/>
    <col min="23" max="23" width="16.6640625" style="104" customWidth="1" outlineLevel="1"/>
    <col min="24" max="25" width="12.6640625" style="104" customWidth="1" outlineLevel="2"/>
    <col min="26" max="26" width="16.6640625" style="104" customWidth="1" outlineLevel="1"/>
    <col min="27" max="28" width="12.6640625" style="104" customWidth="1" outlineLevel="2"/>
    <col min="29" max="29" width="16.6640625" style="104" customWidth="1" outlineLevel="1"/>
    <col min="30" max="31" width="12.6640625" style="104" customWidth="1" outlineLevel="2"/>
    <col min="32" max="32" width="16.6640625" style="104" customWidth="1" outlineLevel="1"/>
    <col min="33" max="34" width="12.6640625" style="104" customWidth="1" outlineLevel="2"/>
    <col min="35" max="35" width="16.6640625" style="104" customWidth="1" outlineLevel="1"/>
    <col min="36" max="37" width="12.6640625" style="104" customWidth="1" outlineLevel="2"/>
    <col min="38" max="38" width="16.6640625" style="104" customWidth="1" outlineLevel="1"/>
    <col min="39" max="40" width="12.6640625" style="104" customWidth="1" outlineLevel="2"/>
    <col min="41" max="41" width="16.6640625" style="104" customWidth="1" outlineLevel="1"/>
    <col min="42" max="43" width="12.6640625" style="104" customWidth="1" outlineLevel="2"/>
    <col min="44" max="44" width="16.6640625" style="104" customWidth="1" outlineLevel="1"/>
    <col min="45" max="46" width="12.6640625" style="104" customWidth="1" outlineLevel="2"/>
    <col min="47" max="47" width="16.6640625" style="104" customWidth="1" outlineLevel="1"/>
    <col min="48" max="49" width="12.6640625" style="104" customWidth="1" outlineLevel="2"/>
    <col min="50" max="50" width="16.6640625" style="104" customWidth="1" outlineLevel="1"/>
    <col min="51" max="52" width="12.6640625" style="104" customWidth="1" outlineLevel="2"/>
    <col min="53" max="53" width="16.6640625" style="104" customWidth="1" outlineLevel="1"/>
    <col min="54" max="55" width="12.6640625" style="104" customWidth="1" outlineLevel="2"/>
    <col min="56" max="56" width="16.6640625" style="104" customWidth="1" outlineLevel="1"/>
    <col min="57" max="58" width="12.6640625" style="104" customWidth="1" outlineLevel="2"/>
    <col min="59" max="59" width="16.6640625" style="104" customWidth="1" outlineLevel="1"/>
    <col min="60" max="61" width="12.6640625" style="104" customWidth="1" outlineLevel="2"/>
    <col min="62" max="62" width="16.6640625" style="104" customWidth="1" outlineLevel="1"/>
    <col min="63" max="64" width="12.6640625" style="104" customWidth="1" outlineLevel="2"/>
    <col min="65" max="65" width="16.6640625" style="104" customWidth="1" outlineLevel="1"/>
    <col min="66" max="67" width="12.6640625" style="104" customWidth="1" outlineLevel="2"/>
    <col min="68" max="68" width="14" style="104" customWidth="1"/>
    <col min="69" max="70" width="16.6640625" style="104" bestFit="1" customWidth="1"/>
    <col min="71" max="71" width="14.33203125" style="104" bestFit="1" customWidth="1"/>
    <col min="72" max="72" width="11" style="104" bestFit="1" customWidth="1"/>
    <col min="73" max="73" width="23.33203125" style="104" bestFit="1" customWidth="1"/>
    <col min="74" max="74" width="10.5546875" style="104" bestFit="1" customWidth="1"/>
    <col min="75" max="16384" width="9.33203125" style="104"/>
  </cols>
  <sheetData>
    <row r="1" spans="1:74">
      <c r="A1" s="101"/>
      <c r="B1" s="102"/>
      <c r="C1" s="102"/>
      <c r="D1" s="72"/>
      <c r="E1" s="72"/>
      <c r="F1" s="72"/>
      <c r="G1" s="72"/>
      <c r="H1" s="103">
        <v>1</v>
      </c>
      <c r="I1" s="101"/>
      <c r="J1" s="101"/>
      <c r="K1" s="101">
        <f>H1+1</f>
        <v>2</v>
      </c>
      <c r="L1" s="101"/>
      <c r="M1" s="101"/>
      <c r="N1" s="101">
        <f>K1+1</f>
        <v>3</v>
      </c>
      <c r="O1" s="101"/>
      <c r="P1" s="101"/>
      <c r="Q1" s="101">
        <f>N1+1</f>
        <v>4</v>
      </c>
      <c r="R1" s="101"/>
      <c r="S1" s="101"/>
      <c r="T1" s="101">
        <f>Q1+1</f>
        <v>5</v>
      </c>
      <c r="U1" s="101"/>
      <c r="V1" s="101"/>
      <c r="W1" s="101">
        <f>T1+1</f>
        <v>6</v>
      </c>
      <c r="X1" s="101"/>
      <c r="Y1" s="101"/>
      <c r="Z1" s="101">
        <f>W1+1</f>
        <v>7</v>
      </c>
      <c r="AA1" s="101"/>
      <c r="AB1" s="101"/>
      <c r="AC1" s="101">
        <f>Z1+1</f>
        <v>8</v>
      </c>
      <c r="AD1" s="101"/>
      <c r="AE1" s="101"/>
      <c r="AF1" s="101">
        <f>AC1+1</f>
        <v>9</v>
      </c>
      <c r="AG1" s="101"/>
      <c r="AH1" s="101"/>
      <c r="AI1" s="101">
        <f>AF1+1</f>
        <v>10</v>
      </c>
      <c r="AJ1" s="101"/>
      <c r="AK1" s="101"/>
      <c r="AL1" s="101">
        <f>AI1+1</f>
        <v>11</v>
      </c>
      <c r="AM1" s="101"/>
      <c r="AN1" s="101"/>
      <c r="AO1" s="101">
        <f>AL1+1</f>
        <v>12</v>
      </c>
      <c r="AP1" s="101"/>
      <c r="AQ1" s="101"/>
      <c r="AR1" s="101">
        <f>AO1+1</f>
        <v>13</v>
      </c>
      <c r="AS1" s="101"/>
      <c r="AT1" s="101"/>
      <c r="AU1" s="101">
        <f>AR1+1</f>
        <v>14</v>
      </c>
      <c r="AV1" s="101"/>
      <c r="AW1" s="101"/>
      <c r="AX1" s="101">
        <f>AU1+1</f>
        <v>15</v>
      </c>
      <c r="AY1" s="101"/>
      <c r="AZ1" s="101"/>
      <c r="BA1" s="101">
        <f>AX1+1</f>
        <v>16</v>
      </c>
      <c r="BB1" s="101"/>
      <c r="BC1" s="101"/>
      <c r="BD1" s="101">
        <f>BA1+1</f>
        <v>17</v>
      </c>
      <c r="BE1" s="101"/>
      <c r="BF1" s="101"/>
      <c r="BG1" s="101">
        <f>BD1+1</f>
        <v>18</v>
      </c>
      <c r="BH1" s="101"/>
      <c r="BI1" s="101"/>
      <c r="BJ1" s="101">
        <f>BG1+1</f>
        <v>19</v>
      </c>
      <c r="BK1" s="101"/>
      <c r="BL1" s="101"/>
      <c r="BM1" s="101">
        <f>BJ1+1</f>
        <v>20</v>
      </c>
      <c r="BN1" s="101"/>
      <c r="BO1" s="101"/>
      <c r="BP1" s="101"/>
      <c r="BQ1" s="101"/>
      <c r="BR1" s="101"/>
      <c r="BS1" s="101"/>
      <c r="BT1" s="101"/>
      <c r="BU1" s="101"/>
    </row>
    <row r="2" spans="1:74" s="61" customFormat="1" ht="59.25" customHeight="1">
      <c r="A2" s="402" t="s">
        <v>180</v>
      </c>
      <c r="B2" s="402"/>
      <c r="C2" s="402"/>
      <c r="D2" s="402"/>
      <c r="E2" s="402"/>
      <c r="F2" s="402"/>
      <c r="G2" s="403"/>
      <c r="H2" s="173" t="s">
        <v>193</v>
      </c>
      <c r="I2" s="73"/>
      <c r="J2" s="73"/>
      <c r="K2" s="173" t="s">
        <v>57</v>
      </c>
      <c r="L2" s="332"/>
      <c r="M2" s="332"/>
      <c r="N2" s="173" t="s">
        <v>58</v>
      </c>
      <c r="O2" s="332"/>
      <c r="P2" s="332"/>
      <c r="Q2" s="173" t="s">
        <v>59</v>
      </c>
      <c r="R2" s="332"/>
      <c r="S2" s="332"/>
      <c r="T2" s="173" t="s">
        <v>60</v>
      </c>
      <c r="U2" s="332"/>
      <c r="V2" s="332"/>
      <c r="W2" s="173" t="s">
        <v>61</v>
      </c>
      <c r="X2" s="332"/>
      <c r="Y2" s="332"/>
      <c r="Z2" s="173" t="s">
        <v>62</v>
      </c>
      <c r="AA2" s="332"/>
      <c r="AB2" s="332"/>
      <c r="AC2" s="173" t="s">
        <v>63</v>
      </c>
      <c r="AD2" s="332"/>
      <c r="AE2" s="332"/>
      <c r="AF2" s="173" t="s">
        <v>64</v>
      </c>
      <c r="AG2" s="332"/>
      <c r="AH2" s="332"/>
      <c r="AI2" s="173" t="s">
        <v>65</v>
      </c>
      <c r="AJ2" s="332"/>
      <c r="AK2" s="332"/>
      <c r="AL2" s="173" t="s">
        <v>66</v>
      </c>
      <c r="AM2" s="332"/>
      <c r="AN2" s="332"/>
      <c r="AO2" s="173" t="s">
        <v>67</v>
      </c>
      <c r="AP2" s="332"/>
      <c r="AQ2" s="332"/>
      <c r="AR2" s="173" t="s">
        <v>68</v>
      </c>
      <c r="AS2" s="332"/>
      <c r="AT2" s="332"/>
      <c r="AU2" s="173" t="s">
        <v>69</v>
      </c>
      <c r="AV2" s="332"/>
      <c r="AW2" s="332"/>
      <c r="AX2" s="173" t="s">
        <v>70</v>
      </c>
      <c r="AY2" s="73"/>
      <c r="AZ2" s="73"/>
      <c r="BA2" s="173" t="s">
        <v>71</v>
      </c>
      <c r="BB2" s="73"/>
      <c r="BC2" s="73"/>
      <c r="BD2" s="173" t="s">
        <v>72</v>
      </c>
      <c r="BE2" s="332"/>
      <c r="BF2" s="332"/>
      <c r="BG2" s="173" t="s">
        <v>73</v>
      </c>
      <c r="BH2" s="332"/>
      <c r="BI2" s="332"/>
      <c r="BJ2" s="173" t="s">
        <v>74</v>
      </c>
      <c r="BK2" s="73"/>
      <c r="BL2" s="73"/>
      <c r="BM2" s="173" t="s">
        <v>75</v>
      </c>
      <c r="BN2" s="73"/>
      <c r="BO2" s="73"/>
      <c r="BP2" s="395"/>
      <c r="BQ2" s="395"/>
      <c r="BR2" s="395"/>
      <c r="BS2" s="395"/>
      <c r="BT2" s="395"/>
      <c r="BU2" s="395"/>
    </row>
    <row r="3" spans="1:74" s="61" customFormat="1" ht="15.75" customHeight="1">
      <c r="A3" s="399" t="s">
        <v>163</v>
      </c>
      <c r="B3" s="399"/>
      <c r="C3" s="399"/>
      <c r="D3" s="399"/>
      <c r="E3" s="399"/>
      <c r="F3" s="399"/>
      <c r="G3" s="400"/>
      <c r="H3" s="174"/>
      <c r="I3" s="77"/>
      <c r="J3" s="77"/>
      <c r="K3" s="174"/>
      <c r="L3" s="77"/>
      <c r="M3" s="77"/>
      <c r="N3" s="174"/>
      <c r="O3" s="77"/>
      <c r="P3" s="77"/>
      <c r="Q3" s="174"/>
      <c r="R3" s="77"/>
      <c r="S3" s="77"/>
      <c r="T3" s="174"/>
      <c r="U3" s="77"/>
      <c r="V3" s="77"/>
      <c r="W3" s="174"/>
      <c r="X3" s="77"/>
      <c r="Y3" s="77"/>
      <c r="Z3" s="174"/>
      <c r="AA3" s="77"/>
      <c r="AB3" s="77"/>
      <c r="AC3" s="174"/>
      <c r="AD3" s="77"/>
      <c r="AE3" s="77"/>
      <c r="AF3" s="174"/>
      <c r="AG3" s="77"/>
      <c r="AH3" s="77"/>
      <c r="AI3" s="174"/>
      <c r="AJ3" s="77"/>
      <c r="AK3" s="77"/>
      <c r="AL3" s="174"/>
      <c r="AM3" s="77"/>
      <c r="AN3" s="77"/>
      <c r="AO3" s="174"/>
      <c r="AP3" s="77"/>
      <c r="AQ3" s="77"/>
      <c r="AR3" s="174"/>
      <c r="AS3" s="77"/>
      <c r="AT3" s="77"/>
      <c r="AU3" s="174"/>
      <c r="AV3" s="77"/>
      <c r="AW3" s="77"/>
      <c r="AX3" s="174"/>
      <c r="AY3" s="77"/>
      <c r="AZ3" s="77"/>
      <c r="BA3" s="174"/>
      <c r="BB3" s="77"/>
      <c r="BC3" s="77"/>
      <c r="BD3" s="174"/>
      <c r="BE3" s="77"/>
      <c r="BF3" s="77"/>
      <c r="BG3" s="174"/>
      <c r="BH3" s="77"/>
      <c r="BI3" s="77"/>
      <c r="BJ3" s="174"/>
      <c r="BK3" s="77"/>
      <c r="BL3" s="77"/>
      <c r="BM3" s="174"/>
      <c r="BN3" s="77"/>
      <c r="BO3" s="77"/>
      <c r="BP3" s="77"/>
      <c r="BQ3" s="77"/>
      <c r="BR3" s="77"/>
      <c r="BS3" s="77"/>
      <c r="BT3" s="77"/>
      <c r="BU3" s="77"/>
    </row>
    <row r="4" spans="1:74" s="61" customFormat="1" ht="15.75" customHeight="1">
      <c r="A4" s="399" t="s">
        <v>164</v>
      </c>
      <c r="B4" s="399"/>
      <c r="C4" s="399"/>
      <c r="D4" s="399"/>
      <c r="E4" s="399"/>
      <c r="F4" s="399"/>
      <c r="G4" s="401"/>
      <c r="H4" s="262"/>
      <c r="I4" s="263"/>
      <c r="J4" s="263"/>
      <c r="K4" s="262"/>
      <c r="L4" s="263"/>
      <c r="M4" s="263"/>
      <c r="N4" s="262"/>
      <c r="O4" s="263"/>
      <c r="P4" s="263"/>
      <c r="Q4" s="262"/>
      <c r="R4" s="263"/>
      <c r="S4" s="263"/>
      <c r="T4" s="262"/>
      <c r="U4" s="263"/>
      <c r="V4" s="263"/>
      <c r="W4" s="262"/>
      <c r="X4" s="263"/>
      <c r="Y4" s="263"/>
      <c r="Z4" s="262"/>
      <c r="AA4" s="263"/>
      <c r="AB4" s="263"/>
      <c r="AC4" s="262"/>
      <c r="AD4" s="263"/>
      <c r="AE4" s="263"/>
      <c r="AF4" s="262"/>
      <c r="AG4" s="263"/>
      <c r="AH4" s="263"/>
      <c r="AI4" s="262"/>
      <c r="AJ4" s="263"/>
      <c r="AK4" s="263"/>
      <c r="AL4" s="262"/>
      <c r="AM4" s="263"/>
      <c r="AN4" s="263"/>
      <c r="AO4" s="262"/>
      <c r="AP4" s="263"/>
      <c r="AQ4" s="263"/>
      <c r="AR4" s="262"/>
      <c r="AS4" s="263"/>
      <c r="AT4" s="263"/>
      <c r="AU4" s="262"/>
      <c r="AV4" s="263"/>
      <c r="AW4" s="263"/>
      <c r="AX4" s="262"/>
      <c r="AY4" s="263"/>
      <c r="AZ4" s="263"/>
      <c r="BA4" s="262"/>
      <c r="BB4" s="263"/>
      <c r="BC4" s="263"/>
      <c r="BD4" s="262"/>
      <c r="BE4" s="263"/>
      <c r="BF4" s="263"/>
      <c r="BG4" s="262"/>
      <c r="BH4" s="263"/>
      <c r="BI4" s="263"/>
      <c r="BJ4" s="262"/>
      <c r="BK4" s="263"/>
      <c r="BL4" s="263"/>
      <c r="BM4" s="262"/>
      <c r="BN4" s="77"/>
      <c r="BO4" s="77"/>
      <c r="BP4" s="77"/>
      <c r="BQ4" s="77"/>
      <c r="BR4" s="77"/>
      <c r="BS4" s="77"/>
      <c r="BT4" s="77"/>
      <c r="BU4" s="77"/>
    </row>
    <row r="5" spans="1:74" s="61" customFormat="1" ht="15.75" customHeight="1">
      <c r="A5" s="196"/>
      <c r="B5" s="196"/>
      <c r="C5" s="196"/>
      <c r="D5" s="196"/>
      <c r="E5" s="196"/>
      <c r="F5" s="196"/>
      <c r="G5" s="196"/>
      <c r="H5" s="197"/>
      <c r="I5" s="77"/>
      <c r="J5" s="77"/>
      <c r="K5" s="197"/>
      <c r="L5" s="77"/>
      <c r="M5" s="77"/>
      <c r="N5" s="197"/>
      <c r="O5" s="77"/>
      <c r="P5" s="77"/>
      <c r="Q5" s="197"/>
      <c r="R5" s="77"/>
      <c r="S5" s="77"/>
      <c r="T5" s="197"/>
      <c r="U5" s="77"/>
      <c r="V5" s="77"/>
      <c r="W5" s="197"/>
      <c r="X5" s="77"/>
      <c r="Y5" s="77"/>
      <c r="Z5" s="197"/>
      <c r="AA5" s="77"/>
      <c r="AB5" s="77"/>
      <c r="AC5" s="197"/>
      <c r="AD5" s="77"/>
      <c r="AE5" s="77"/>
      <c r="AF5" s="197"/>
      <c r="AG5" s="77"/>
      <c r="AH5" s="77"/>
      <c r="AI5" s="197"/>
      <c r="AJ5" s="77"/>
      <c r="AK5" s="77"/>
      <c r="AL5" s="197"/>
      <c r="AM5" s="77"/>
      <c r="AN5" s="77"/>
      <c r="AO5" s="197"/>
      <c r="AP5" s="77"/>
      <c r="AQ5" s="77"/>
      <c r="AR5" s="197"/>
      <c r="AS5" s="77"/>
      <c r="AT5" s="77"/>
      <c r="AU5" s="197"/>
      <c r="AV5" s="77"/>
      <c r="AW5" s="77"/>
      <c r="AX5" s="197"/>
      <c r="AY5" s="77"/>
      <c r="AZ5" s="77"/>
      <c r="BA5" s="197"/>
      <c r="BB5" s="77"/>
      <c r="BC5" s="77"/>
      <c r="BD5" s="197"/>
      <c r="BE5" s="77"/>
      <c r="BF5" s="77"/>
      <c r="BG5" s="197"/>
      <c r="BH5" s="77"/>
      <c r="BI5" s="77"/>
      <c r="BJ5" s="197"/>
      <c r="BK5" s="77"/>
      <c r="BL5" s="77"/>
      <c r="BM5" s="197"/>
      <c r="BN5" s="77"/>
      <c r="BO5" s="77"/>
      <c r="BP5" s="77"/>
      <c r="BQ5" s="77"/>
      <c r="BR5" s="77"/>
      <c r="BS5" s="77"/>
      <c r="BT5" s="77"/>
      <c r="BU5" s="77"/>
    </row>
    <row r="6" spans="1:74" s="112" customFormat="1">
      <c r="A6" s="63" t="s">
        <v>177</v>
      </c>
      <c r="B6" s="105"/>
      <c r="C6" s="105"/>
      <c r="D6" s="62"/>
      <c r="E6" s="62"/>
      <c r="F6" s="62"/>
      <c r="G6" s="64"/>
      <c r="H6" s="106"/>
      <c r="I6" s="106"/>
      <c r="J6" s="107"/>
      <c r="K6" s="108"/>
      <c r="L6" s="106"/>
      <c r="M6" s="107"/>
      <c r="N6" s="108"/>
      <c r="O6" s="106"/>
      <c r="P6" s="107"/>
      <c r="Q6" s="108"/>
      <c r="R6" s="106"/>
      <c r="S6" s="107"/>
      <c r="T6" s="108"/>
      <c r="U6" s="106"/>
      <c r="V6" s="107"/>
      <c r="W6" s="108"/>
      <c r="X6" s="106"/>
      <c r="Y6" s="107"/>
      <c r="Z6" s="108"/>
      <c r="AA6" s="106"/>
      <c r="AB6" s="107"/>
      <c r="AC6" s="108"/>
      <c r="AD6" s="106"/>
      <c r="AE6" s="107"/>
      <c r="AF6" s="108"/>
      <c r="AG6" s="106"/>
      <c r="AH6" s="107"/>
      <c r="AI6" s="108"/>
      <c r="AJ6" s="106"/>
      <c r="AK6" s="107"/>
      <c r="AL6" s="108"/>
      <c r="AM6" s="106"/>
      <c r="AN6" s="107"/>
      <c r="AO6" s="108"/>
      <c r="AP6" s="106"/>
      <c r="AQ6" s="107"/>
      <c r="AR6" s="108"/>
      <c r="AS6" s="106"/>
      <c r="AT6" s="107"/>
      <c r="AU6" s="108"/>
      <c r="AV6" s="106"/>
      <c r="AW6" s="107"/>
      <c r="AX6" s="108"/>
      <c r="AY6" s="106"/>
      <c r="AZ6" s="107"/>
      <c r="BA6" s="108"/>
      <c r="BB6" s="106"/>
      <c r="BC6" s="107"/>
      <c r="BD6" s="108"/>
      <c r="BE6" s="106"/>
      <c r="BF6" s="107"/>
      <c r="BG6" s="108"/>
      <c r="BH6" s="106"/>
      <c r="BI6" s="107"/>
      <c r="BJ6" s="108"/>
      <c r="BK6" s="106"/>
      <c r="BL6" s="107"/>
      <c r="BM6" s="109"/>
      <c r="BN6" s="110"/>
      <c r="BO6" s="111"/>
      <c r="BP6" s="396" t="s">
        <v>85</v>
      </c>
      <c r="BQ6" s="397"/>
      <c r="BR6" s="397"/>
      <c r="BS6" s="397"/>
      <c r="BT6" s="397"/>
      <c r="BU6" s="398"/>
    </row>
    <row r="7" spans="1:74" s="113" customFormat="1" ht="30.75" customHeight="1">
      <c r="A7" s="164" t="s">
        <v>273</v>
      </c>
      <c r="B7" s="165" t="s">
        <v>77</v>
      </c>
      <c r="C7" s="165" t="s">
        <v>76</v>
      </c>
      <c r="D7" s="166" t="s">
        <v>149</v>
      </c>
      <c r="E7" s="166" t="s">
        <v>79</v>
      </c>
      <c r="F7" s="166" t="s">
        <v>292</v>
      </c>
      <c r="G7" s="166" t="s">
        <v>22</v>
      </c>
      <c r="H7" s="167" t="s">
        <v>88</v>
      </c>
      <c r="I7" s="168" t="s">
        <v>89</v>
      </c>
      <c r="J7" s="168" t="s">
        <v>90</v>
      </c>
      <c r="K7" s="167" t="s">
        <v>91</v>
      </c>
      <c r="L7" s="168" t="s">
        <v>92</v>
      </c>
      <c r="M7" s="168" t="s">
        <v>93</v>
      </c>
      <c r="N7" s="167" t="s">
        <v>94</v>
      </c>
      <c r="O7" s="168" t="s">
        <v>95</v>
      </c>
      <c r="P7" s="168" t="s">
        <v>96</v>
      </c>
      <c r="Q7" s="167" t="s">
        <v>97</v>
      </c>
      <c r="R7" s="168" t="s">
        <v>98</v>
      </c>
      <c r="S7" s="168" t="s">
        <v>99</v>
      </c>
      <c r="T7" s="167" t="s">
        <v>100</v>
      </c>
      <c r="U7" s="168" t="s">
        <v>101</v>
      </c>
      <c r="V7" s="168" t="s">
        <v>102</v>
      </c>
      <c r="W7" s="167" t="s">
        <v>103</v>
      </c>
      <c r="X7" s="168" t="s">
        <v>104</v>
      </c>
      <c r="Y7" s="168" t="s">
        <v>105</v>
      </c>
      <c r="Z7" s="167" t="s">
        <v>106</v>
      </c>
      <c r="AA7" s="168" t="s">
        <v>107</v>
      </c>
      <c r="AB7" s="168" t="s">
        <v>108</v>
      </c>
      <c r="AC7" s="167" t="s">
        <v>109</v>
      </c>
      <c r="AD7" s="168" t="s">
        <v>110</v>
      </c>
      <c r="AE7" s="168" t="s">
        <v>111</v>
      </c>
      <c r="AF7" s="167" t="s">
        <v>112</v>
      </c>
      <c r="AG7" s="168" t="s">
        <v>113</v>
      </c>
      <c r="AH7" s="168" t="s">
        <v>114</v>
      </c>
      <c r="AI7" s="167" t="s">
        <v>115</v>
      </c>
      <c r="AJ7" s="168" t="s">
        <v>116</v>
      </c>
      <c r="AK7" s="168" t="s">
        <v>117</v>
      </c>
      <c r="AL7" s="167" t="s">
        <v>118</v>
      </c>
      <c r="AM7" s="168" t="s">
        <v>119</v>
      </c>
      <c r="AN7" s="168" t="s">
        <v>120</v>
      </c>
      <c r="AO7" s="167" t="s">
        <v>121</v>
      </c>
      <c r="AP7" s="168" t="s">
        <v>122</v>
      </c>
      <c r="AQ7" s="168" t="s">
        <v>123</v>
      </c>
      <c r="AR7" s="167" t="s">
        <v>124</v>
      </c>
      <c r="AS7" s="168" t="s">
        <v>125</v>
      </c>
      <c r="AT7" s="168" t="s">
        <v>126</v>
      </c>
      <c r="AU7" s="167" t="s">
        <v>127</v>
      </c>
      <c r="AV7" s="168" t="s">
        <v>128</v>
      </c>
      <c r="AW7" s="168" t="s">
        <v>129</v>
      </c>
      <c r="AX7" s="167" t="s">
        <v>130</v>
      </c>
      <c r="AY7" s="168" t="s">
        <v>131</v>
      </c>
      <c r="AZ7" s="168" t="s">
        <v>132</v>
      </c>
      <c r="BA7" s="167" t="s">
        <v>133</v>
      </c>
      <c r="BB7" s="168" t="s">
        <v>134</v>
      </c>
      <c r="BC7" s="168" t="s">
        <v>135</v>
      </c>
      <c r="BD7" s="167" t="s">
        <v>136</v>
      </c>
      <c r="BE7" s="168" t="s">
        <v>137</v>
      </c>
      <c r="BF7" s="168" t="s">
        <v>138</v>
      </c>
      <c r="BG7" s="167" t="s">
        <v>139</v>
      </c>
      <c r="BH7" s="168" t="s">
        <v>140</v>
      </c>
      <c r="BI7" s="168" t="s">
        <v>141</v>
      </c>
      <c r="BJ7" s="167" t="s">
        <v>142</v>
      </c>
      <c r="BK7" s="168" t="s">
        <v>143</v>
      </c>
      <c r="BL7" s="168" t="s">
        <v>144</v>
      </c>
      <c r="BM7" s="167" t="s">
        <v>145</v>
      </c>
      <c r="BN7" s="168" t="s">
        <v>146</v>
      </c>
      <c r="BO7" s="169" t="s">
        <v>147</v>
      </c>
      <c r="BP7" s="170" t="s">
        <v>201</v>
      </c>
      <c r="BQ7" s="171" t="s">
        <v>81</v>
      </c>
      <c r="BR7" s="171" t="s">
        <v>82</v>
      </c>
      <c r="BS7" s="171" t="s">
        <v>83</v>
      </c>
      <c r="BT7" s="171" t="s">
        <v>84</v>
      </c>
      <c r="BU7" s="172" t="s">
        <v>189</v>
      </c>
    </row>
    <row r="8" spans="1:74">
      <c r="A8" s="276"/>
      <c r="B8" s="132"/>
      <c r="C8" s="133"/>
      <c r="D8" s="278"/>
      <c r="E8" s="132"/>
      <c r="F8" s="300">
        <f>IFERROR(INDEX(Instructions!$S$4:$S$12,MATCH(E8,Instructions!$N$4:$N$12,0)),0)</f>
        <v>0</v>
      </c>
      <c r="G8" s="301">
        <f>D8*F8</f>
        <v>0</v>
      </c>
      <c r="H8" s="160"/>
      <c r="I8" s="280">
        <f>IFERROR($D8*H8,0)</f>
        <v>0</v>
      </c>
      <c r="J8" s="280">
        <f>IFERROR($G8*H8,0)</f>
        <v>0</v>
      </c>
      <c r="K8" s="160"/>
      <c r="L8" s="280">
        <f>IFERROR($D8*K8,0)</f>
        <v>0</v>
      </c>
      <c r="M8" s="280">
        <f>IFERROR($G8*K8,0)</f>
        <v>0</v>
      </c>
      <c r="N8" s="160"/>
      <c r="O8" s="280">
        <f>IFERROR($D8*N8,0)</f>
        <v>0</v>
      </c>
      <c r="P8" s="280">
        <f>IFERROR($G8*N8,0)</f>
        <v>0</v>
      </c>
      <c r="Q8" s="160"/>
      <c r="R8" s="280">
        <f>IFERROR($D8*Q8,0)</f>
        <v>0</v>
      </c>
      <c r="S8" s="280">
        <f>IFERROR($G8*Q8,0)</f>
        <v>0</v>
      </c>
      <c r="T8" s="160"/>
      <c r="U8" s="280">
        <f>IFERROR($D8*T8,0)</f>
        <v>0</v>
      </c>
      <c r="V8" s="280">
        <f>IFERROR($G8*T8,0)</f>
        <v>0</v>
      </c>
      <c r="W8" s="160"/>
      <c r="X8" s="280">
        <f>IFERROR($D8*W8,0)</f>
        <v>0</v>
      </c>
      <c r="Y8" s="280">
        <f>IFERROR($G8*W8,0)</f>
        <v>0</v>
      </c>
      <c r="Z8" s="160"/>
      <c r="AA8" s="280">
        <f>IFERROR($D8*Z8,0)</f>
        <v>0</v>
      </c>
      <c r="AB8" s="280">
        <f>IFERROR($G8*Z8,0)</f>
        <v>0</v>
      </c>
      <c r="AC8" s="160"/>
      <c r="AD8" s="280">
        <f>IFERROR($D8*AC8,0)</f>
        <v>0</v>
      </c>
      <c r="AE8" s="280">
        <f>IFERROR($G8*AC8,0)</f>
        <v>0</v>
      </c>
      <c r="AF8" s="160"/>
      <c r="AG8" s="280">
        <f>IFERROR($D8*AF8,0)</f>
        <v>0</v>
      </c>
      <c r="AH8" s="280">
        <f>IFERROR($G8*AF8,0)</f>
        <v>0</v>
      </c>
      <c r="AI8" s="160"/>
      <c r="AJ8" s="280">
        <f>IFERROR($D8*AI8,0)</f>
        <v>0</v>
      </c>
      <c r="AK8" s="280">
        <f>IFERROR($G8*AI8,0)</f>
        <v>0</v>
      </c>
      <c r="AL8" s="160"/>
      <c r="AM8" s="280">
        <f>IFERROR($D8*AL8,0)</f>
        <v>0</v>
      </c>
      <c r="AN8" s="280">
        <f>IFERROR($G8*AL8,0)</f>
        <v>0</v>
      </c>
      <c r="AO8" s="160"/>
      <c r="AP8" s="280">
        <f>IFERROR($D8*AO8,0)</f>
        <v>0</v>
      </c>
      <c r="AQ8" s="280">
        <f>IFERROR($G8*AO8,0)</f>
        <v>0</v>
      </c>
      <c r="AR8" s="160"/>
      <c r="AS8" s="280">
        <f>IFERROR($D8*AR8,0)</f>
        <v>0</v>
      </c>
      <c r="AT8" s="280">
        <f>IFERROR($G8*AR8,0)</f>
        <v>0</v>
      </c>
      <c r="AU8" s="160"/>
      <c r="AV8" s="280">
        <f>IFERROR($D8*AU8,0)</f>
        <v>0</v>
      </c>
      <c r="AW8" s="280">
        <f>IFERROR($G8*AU8,0)</f>
        <v>0</v>
      </c>
      <c r="AX8" s="160"/>
      <c r="AY8" s="280">
        <f>IFERROR($D8*AX8,0)</f>
        <v>0</v>
      </c>
      <c r="AZ8" s="280">
        <f>IFERROR($G8*AX8,0)</f>
        <v>0</v>
      </c>
      <c r="BA8" s="160"/>
      <c r="BB8" s="280">
        <f>IFERROR($D8*BA8,0)</f>
        <v>0</v>
      </c>
      <c r="BC8" s="280">
        <f>IFERROR($G8*BA8,0)</f>
        <v>0</v>
      </c>
      <c r="BD8" s="160"/>
      <c r="BE8" s="280">
        <f>IFERROR($D8*BD8,0)</f>
        <v>0</v>
      </c>
      <c r="BF8" s="280">
        <f>IFERROR($G8*BD8,0)</f>
        <v>0</v>
      </c>
      <c r="BG8" s="160"/>
      <c r="BH8" s="280">
        <f>IFERROR($D8*BG8,0)</f>
        <v>0</v>
      </c>
      <c r="BI8" s="280">
        <f>IFERROR($G8*BG8,0)</f>
        <v>0</v>
      </c>
      <c r="BJ8" s="160"/>
      <c r="BK8" s="280">
        <f>IFERROR($D8*BJ8,0)</f>
        <v>0</v>
      </c>
      <c r="BL8" s="280">
        <f>IFERROR($G8*BJ8,0)</f>
        <v>0</v>
      </c>
      <c r="BM8" s="160"/>
      <c r="BN8" s="280">
        <f>IFERROR($D8*BM8,0)</f>
        <v>0</v>
      </c>
      <c r="BO8" s="280">
        <f>IFERROR($G8*BM8,0)</f>
        <v>0</v>
      </c>
      <c r="BP8" s="162">
        <f t="shared" ref="BP8:BP27" si="0">H8+K8+N8+Q8+T8+W8+Z8+AC8+AF8+AI8+AL8+AO8+AR8+AU8+AX8+BA8+BD8+BG8+BJ8+BM8</f>
        <v>0</v>
      </c>
      <c r="BQ8" s="269">
        <f t="shared" ref="BQ8:BQ27" si="1">SUM(AJ8:AK8,AG8:AH8,AD8:AE8,AA8:AB8,X8:Y8,U8:V8,R8:S8,O8:P8,L8:M8,I8:J8,AM8:AN8,AP8:AQ8,AS8:AT8,AV8:AW8,AY8:AZ8,BB8:BC8,BE8:BF8,BH8:BI8,BK8:BL8,BN8:BO8)</f>
        <v>0</v>
      </c>
      <c r="BR8" s="270">
        <f t="shared" ref="BR8:BR27" si="2">I8+L8+O8+R8+U8+X8+AA8+AD8+AG8+AJ8+AM8+AP8+AS8+AV8+AY8+BB8+BE8+BH8+BK8+BN8</f>
        <v>0</v>
      </c>
      <c r="BS8" s="270">
        <f t="shared" ref="BS8:BS27" si="3">J8+M8+P8+S8+V8+Y8+AB8+AE8+AH8+AK8+AN8+AQ8+AT8+AW8+AZ8+BC8+BF8+BI8+BL8+BO8</f>
        <v>0</v>
      </c>
      <c r="BT8" s="274">
        <f>+BP8*2088</f>
        <v>0</v>
      </c>
      <c r="BU8" s="155">
        <f>IF(ROUND(BP8-100%,2)&gt;0,"Check % alloc. again!",0)</f>
        <v>0</v>
      </c>
      <c r="BV8" s="114"/>
    </row>
    <row r="9" spans="1:74" s="65" customFormat="1">
      <c r="A9" s="277"/>
      <c r="B9" s="134"/>
      <c r="C9" s="133"/>
      <c r="D9" s="279"/>
      <c r="E9" s="132"/>
      <c r="F9" s="300">
        <f>IFERROR(INDEX(Instructions!$S$4:$S$12,MATCH(E9,Instructions!$N$4:$N$12,0)),0)</f>
        <v>0</v>
      </c>
      <c r="G9" s="302">
        <f t="shared" ref="G9:G27" si="4">D9*F9</f>
        <v>0</v>
      </c>
      <c r="H9" s="160"/>
      <c r="I9" s="280">
        <f t="shared" ref="I9:I27" si="5">IFERROR($D9*H9,0)</f>
        <v>0</v>
      </c>
      <c r="J9" s="280">
        <f t="shared" ref="J9:J27" si="6">IFERROR($G9*H9,0)</f>
        <v>0</v>
      </c>
      <c r="K9" s="160"/>
      <c r="L9" s="280">
        <f t="shared" ref="L9:L27" si="7">IFERROR($D9*K9,0)</f>
        <v>0</v>
      </c>
      <c r="M9" s="280">
        <f t="shared" ref="M9:M27" si="8">IFERROR($G9*K9,0)</f>
        <v>0</v>
      </c>
      <c r="N9" s="160"/>
      <c r="O9" s="280">
        <f t="shared" ref="O9:O27" si="9">IFERROR($D9*N9,0)</f>
        <v>0</v>
      </c>
      <c r="P9" s="280">
        <f t="shared" ref="P9:P27" si="10">IFERROR($G9*N9,0)</f>
        <v>0</v>
      </c>
      <c r="Q9" s="160"/>
      <c r="R9" s="280">
        <f t="shared" ref="R9:R27" si="11">IFERROR($D9*Q9,0)</f>
        <v>0</v>
      </c>
      <c r="S9" s="280">
        <f t="shared" ref="S9:S27" si="12">IFERROR($G9*Q9,0)</f>
        <v>0</v>
      </c>
      <c r="T9" s="160"/>
      <c r="U9" s="280">
        <f t="shared" ref="U9:U27" si="13">IFERROR($D9*T9,0)</f>
        <v>0</v>
      </c>
      <c r="V9" s="280">
        <f t="shared" ref="V9:V27" si="14">IFERROR($G9*T9,0)</f>
        <v>0</v>
      </c>
      <c r="W9" s="160"/>
      <c r="X9" s="280">
        <f t="shared" ref="X9:X27" si="15">IFERROR($D9*W9,0)</f>
        <v>0</v>
      </c>
      <c r="Y9" s="280">
        <f t="shared" ref="Y9:Y27" si="16">IFERROR($G9*W9,0)</f>
        <v>0</v>
      </c>
      <c r="Z9" s="160"/>
      <c r="AA9" s="280">
        <f t="shared" ref="AA9:AA27" si="17">IFERROR($D9*Z9,0)</f>
        <v>0</v>
      </c>
      <c r="AB9" s="280">
        <f t="shared" ref="AB9:AB27" si="18">IFERROR($G9*Z9,0)</f>
        <v>0</v>
      </c>
      <c r="AC9" s="160"/>
      <c r="AD9" s="280">
        <f t="shared" ref="AD9:AD27" si="19">IFERROR($D9*AC9,0)</f>
        <v>0</v>
      </c>
      <c r="AE9" s="280">
        <f t="shared" ref="AE9:AE27" si="20">IFERROR($G9*AC9,0)</f>
        <v>0</v>
      </c>
      <c r="AF9" s="160"/>
      <c r="AG9" s="280">
        <f t="shared" ref="AG9:AG27" si="21">IFERROR($D9*AF9,0)</f>
        <v>0</v>
      </c>
      <c r="AH9" s="280">
        <f t="shared" ref="AH9:AH27" si="22">IFERROR($G9*AF9,0)</f>
        <v>0</v>
      </c>
      <c r="AI9" s="160"/>
      <c r="AJ9" s="280">
        <f t="shared" ref="AJ9:AJ27" si="23">IFERROR($D9*AI9,0)</f>
        <v>0</v>
      </c>
      <c r="AK9" s="280">
        <f t="shared" ref="AK9:AK27" si="24">IFERROR($G9*AI9,0)</f>
        <v>0</v>
      </c>
      <c r="AL9" s="160"/>
      <c r="AM9" s="280">
        <f t="shared" ref="AM9:AM27" si="25">IFERROR($D9*AL9,0)</f>
        <v>0</v>
      </c>
      <c r="AN9" s="280">
        <f t="shared" ref="AN9:AN27" si="26">IFERROR($G9*AL9,0)</f>
        <v>0</v>
      </c>
      <c r="AO9" s="160"/>
      <c r="AP9" s="280">
        <f t="shared" ref="AP9:AP27" si="27">IFERROR($D9*AO9,0)</f>
        <v>0</v>
      </c>
      <c r="AQ9" s="280">
        <f t="shared" ref="AQ9:AQ27" si="28">IFERROR($G9*AO9,0)</f>
        <v>0</v>
      </c>
      <c r="AR9" s="160"/>
      <c r="AS9" s="280">
        <f t="shared" ref="AS9:AS27" si="29">IFERROR($D9*AR9,0)</f>
        <v>0</v>
      </c>
      <c r="AT9" s="280">
        <f t="shared" ref="AT9:AT27" si="30">IFERROR($G9*AR9,0)</f>
        <v>0</v>
      </c>
      <c r="AU9" s="160"/>
      <c r="AV9" s="280">
        <f t="shared" ref="AV9:AV27" si="31">IFERROR($D9*AU9,0)</f>
        <v>0</v>
      </c>
      <c r="AW9" s="280">
        <f t="shared" ref="AW9:AW27" si="32">IFERROR($G9*AU9,0)</f>
        <v>0</v>
      </c>
      <c r="AX9" s="160"/>
      <c r="AY9" s="280">
        <f t="shared" ref="AY9:AY27" si="33">IFERROR($D9*AX9,0)</f>
        <v>0</v>
      </c>
      <c r="AZ9" s="280">
        <f t="shared" ref="AZ9:AZ27" si="34">IFERROR($G9*AX9,0)</f>
        <v>0</v>
      </c>
      <c r="BA9" s="160"/>
      <c r="BB9" s="280">
        <f t="shared" ref="BB9:BB27" si="35">IFERROR($D9*BA9,0)</f>
        <v>0</v>
      </c>
      <c r="BC9" s="280">
        <f t="shared" ref="BC9:BC27" si="36">IFERROR($G9*BA9,0)</f>
        <v>0</v>
      </c>
      <c r="BD9" s="160"/>
      <c r="BE9" s="280">
        <f t="shared" ref="BE9:BE27" si="37">IFERROR($D9*BD9,0)</f>
        <v>0</v>
      </c>
      <c r="BF9" s="280">
        <f t="shared" ref="BF9:BF27" si="38">IFERROR($G9*BD9,0)</f>
        <v>0</v>
      </c>
      <c r="BG9" s="160"/>
      <c r="BH9" s="280">
        <f t="shared" ref="BH9:BH27" si="39">IFERROR($D9*BG9,0)</f>
        <v>0</v>
      </c>
      <c r="BI9" s="280">
        <f t="shared" ref="BI9:BI27" si="40">IFERROR($G9*BG9,0)</f>
        <v>0</v>
      </c>
      <c r="BJ9" s="160"/>
      <c r="BK9" s="280">
        <f t="shared" ref="BK9:BK27" si="41">IFERROR($D9*BJ9,0)</f>
        <v>0</v>
      </c>
      <c r="BL9" s="280">
        <f t="shared" ref="BL9:BL27" si="42">IFERROR($G9*BJ9,0)</f>
        <v>0</v>
      </c>
      <c r="BM9" s="160"/>
      <c r="BN9" s="280">
        <f t="shared" ref="BN9:BN27" si="43">IFERROR($D9*BM9,0)</f>
        <v>0</v>
      </c>
      <c r="BO9" s="280">
        <f t="shared" ref="BO9:BO27" si="44">IFERROR($G9*BM9,0)</f>
        <v>0</v>
      </c>
      <c r="BP9" s="162">
        <f t="shared" si="0"/>
        <v>0</v>
      </c>
      <c r="BQ9" s="269">
        <f t="shared" si="1"/>
        <v>0</v>
      </c>
      <c r="BR9" s="270">
        <f t="shared" si="2"/>
        <v>0</v>
      </c>
      <c r="BS9" s="270">
        <f t="shared" si="3"/>
        <v>0</v>
      </c>
      <c r="BT9" s="274">
        <f>+BP9*2088</f>
        <v>0</v>
      </c>
      <c r="BU9" s="155">
        <f t="shared" ref="BU9:BU27" si="45">IF(ROUND(BP9-100%,2)&gt;0,"Check % alloc. again!",0)</f>
        <v>0</v>
      </c>
      <c r="BV9" s="115"/>
    </row>
    <row r="10" spans="1:74" s="65" customFormat="1">
      <c r="A10" s="277"/>
      <c r="B10" s="134"/>
      <c r="C10" s="133"/>
      <c r="D10" s="279"/>
      <c r="E10" s="132"/>
      <c r="F10" s="300">
        <f>IFERROR(INDEX(Instructions!$S$4:$S$12,MATCH(E10,Instructions!$N$4:$N$12,0)),0)</f>
        <v>0</v>
      </c>
      <c r="G10" s="302">
        <f t="shared" si="4"/>
        <v>0</v>
      </c>
      <c r="H10" s="160"/>
      <c r="I10" s="280">
        <f t="shared" si="5"/>
        <v>0</v>
      </c>
      <c r="J10" s="280">
        <f t="shared" si="6"/>
        <v>0</v>
      </c>
      <c r="K10" s="160"/>
      <c r="L10" s="280">
        <f t="shared" si="7"/>
        <v>0</v>
      </c>
      <c r="M10" s="280">
        <f t="shared" si="8"/>
        <v>0</v>
      </c>
      <c r="N10" s="160"/>
      <c r="O10" s="280">
        <f t="shared" si="9"/>
        <v>0</v>
      </c>
      <c r="P10" s="280">
        <f t="shared" si="10"/>
        <v>0</v>
      </c>
      <c r="Q10" s="160"/>
      <c r="R10" s="280">
        <f t="shared" si="11"/>
        <v>0</v>
      </c>
      <c r="S10" s="280">
        <f t="shared" si="12"/>
        <v>0</v>
      </c>
      <c r="T10" s="160"/>
      <c r="U10" s="280">
        <f t="shared" si="13"/>
        <v>0</v>
      </c>
      <c r="V10" s="280">
        <f t="shared" si="14"/>
        <v>0</v>
      </c>
      <c r="W10" s="160"/>
      <c r="X10" s="280">
        <f t="shared" si="15"/>
        <v>0</v>
      </c>
      <c r="Y10" s="280">
        <f t="shared" si="16"/>
        <v>0</v>
      </c>
      <c r="Z10" s="160"/>
      <c r="AA10" s="280">
        <f t="shared" si="17"/>
        <v>0</v>
      </c>
      <c r="AB10" s="280">
        <f t="shared" si="18"/>
        <v>0</v>
      </c>
      <c r="AC10" s="160"/>
      <c r="AD10" s="280">
        <f t="shared" si="19"/>
        <v>0</v>
      </c>
      <c r="AE10" s="280">
        <f t="shared" si="20"/>
        <v>0</v>
      </c>
      <c r="AF10" s="160"/>
      <c r="AG10" s="280">
        <f t="shared" si="21"/>
        <v>0</v>
      </c>
      <c r="AH10" s="280">
        <f t="shared" si="22"/>
        <v>0</v>
      </c>
      <c r="AI10" s="160"/>
      <c r="AJ10" s="280">
        <f t="shared" si="23"/>
        <v>0</v>
      </c>
      <c r="AK10" s="280">
        <f t="shared" si="24"/>
        <v>0</v>
      </c>
      <c r="AL10" s="160"/>
      <c r="AM10" s="280">
        <f t="shared" si="25"/>
        <v>0</v>
      </c>
      <c r="AN10" s="280">
        <f t="shared" si="26"/>
        <v>0</v>
      </c>
      <c r="AO10" s="160"/>
      <c r="AP10" s="280">
        <f t="shared" si="27"/>
        <v>0</v>
      </c>
      <c r="AQ10" s="280">
        <f t="shared" si="28"/>
        <v>0</v>
      </c>
      <c r="AR10" s="160"/>
      <c r="AS10" s="280">
        <f t="shared" si="29"/>
        <v>0</v>
      </c>
      <c r="AT10" s="280">
        <f t="shared" si="30"/>
        <v>0</v>
      </c>
      <c r="AU10" s="160"/>
      <c r="AV10" s="280">
        <f t="shared" si="31"/>
        <v>0</v>
      </c>
      <c r="AW10" s="280">
        <f t="shared" si="32"/>
        <v>0</v>
      </c>
      <c r="AX10" s="160"/>
      <c r="AY10" s="280">
        <f t="shared" si="33"/>
        <v>0</v>
      </c>
      <c r="AZ10" s="280">
        <f t="shared" si="34"/>
        <v>0</v>
      </c>
      <c r="BA10" s="160"/>
      <c r="BB10" s="280">
        <f t="shared" si="35"/>
        <v>0</v>
      </c>
      <c r="BC10" s="280">
        <f t="shared" si="36"/>
        <v>0</v>
      </c>
      <c r="BD10" s="160"/>
      <c r="BE10" s="280">
        <f t="shared" si="37"/>
        <v>0</v>
      </c>
      <c r="BF10" s="280">
        <f t="shared" si="38"/>
        <v>0</v>
      </c>
      <c r="BG10" s="160"/>
      <c r="BH10" s="280">
        <f t="shared" si="39"/>
        <v>0</v>
      </c>
      <c r="BI10" s="280">
        <f t="shared" si="40"/>
        <v>0</v>
      </c>
      <c r="BJ10" s="160"/>
      <c r="BK10" s="280">
        <f t="shared" si="41"/>
        <v>0</v>
      </c>
      <c r="BL10" s="280">
        <f t="shared" si="42"/>
        <v>0</v>
      </c>
      <c r="BM10" s="160"/>
      <c r="BN10" s="280">
        <f t="shared" si="43"/>
        <v>0</v>
      </c>
      <c r="BO10" s="280">
        <f t="shared" si="44"/>
        <v>0</v>
      </c>
      <c r="BP10" s="162">
        <f t="shared" si="0"/>
        <v>0</v>
      </c>
      <c r="BQ10" s="269">
        <f t="shared" si="1"/>
        <v>0</v>
      </c>
      <c r="BR10" s="270">
        <f t="shared" si="2"/>
        <v>0</v>
      </c>
      <c r="BS10" s="270">
        <f t="shared" si="3"/>
        <v>0</v>
      </c>
      <c r="BT10" s="274">
        <f t="shared" ref="BT10:BT26" si="46">+BP10*2088</f>
        <v>0</v>
      </c>
      <c r="BU10" s="155">
        <f t="shared" si="45"/>
        <v>0</v>
      </c>
      <c r="BV10" s="115"/>
    </row>
    <row r="11" spans="1:74" s="65" customFormat="1">
      <c r="A11" s="277"/>
      <c r="B11" s="134"/>
      <c r="C11" s="133"/>
      <c r="D11" s="279"/>
      <c r="E11" s="132"/>
      <c r="F11" s="300">
        <f>IFERROR(INDEX(Instructions!$S$4:$S$12,MATCH(E11,Instructions!$N$4:$N$12,0)),0)</f>
        <v>0</v>
      </c>
      <c r="G11" s="302">
        <f t="shared" si="4"/>
        <v>0</v>
      </c>
      <c r="H11" s="160"/>
      <c r="I11" s="280">
        <f t="shared" si="5"/>
        <v>0</v>
      </c>
      <c r="J11" s="280">
        <f t="shared" si="6"/>
        <v>0</v>
      </c>
      <c r="K11" s="160"/>
      <c r="L11" s="280">
        <f t="shared" si="7"/>
        <v>0</v>
      </c>
      <c r="M11" s="280">
        <f t="shared" si="8"/>
        <v>0</v>
      </c>
      <c r="N11" s="160"/>
      <c r="O11" s="280">
        <f t="shared" si="9"/>
        <v>0</v>
      </c>
      <c r="P11" s="280">
        <f t="shared" si="10"/>
        <v>0</v>
      </c>
      <c r="Q11" s="160"/>
      <c r="R11" s="280">
        <f t="shared" si="11"/>
        <v>0</v>
      </c>
      <c r="S11" s="280">
        <f t="shared" si="12"/>
        <v>0</v>
      </c>
      <c r="T11" s="160"/>
      <c r="U11" s="280">
        <f t="shared" si="13"/>
        <v>0</v>
      </c>
      <c r="V11" s="280">
        <f t="shared" si="14"/>
        <v>0</v>
      </c>
      <c r="W11" s="160"/>
      <c r="X11" s="280">
        <f t="shared" si="15"/>
        <v>0</v>
      </c>
      <c r="Y11" s="280">
        <f t="shared" si="16"/>
        <v>0</v>
      </c>
      <c r="Z11" s="160"/>
      <c r="AA11" s="280">
        <f t="shared" si="17"/>
        <v>0</v>
      </c>
      <c r="AB11" s="280">
        <f t="shared" si="18"/>
        <v>0</v>
      </c>
      <c r="AC11" s="160"/>
      <c r="AD11" s="280">
        <f t="shared" si="19"/>
        <v>0</v>
      </c>
      <c r="AE11" s="280">
        <f t="shared" si="20"/>
        <v>0</v>
      </c>
      <c r="AF11" s="160"/>
      <c r="AG11" s="280">
        <f t="shared" si="21"/>
        <v>0</v>
      </c>
      <c r="AH11" s="280">
        <f t="shared" si="22"/>
        <v>0</v>
      </c>
      <c r="AI11" s="160"/>
      <c r="AJ11" s="280">
        <f t="shared" si="23"/>
        <v>0</v>
      </c>
      <c r="AK11" s="280">
        <f t="shared" si="24"/>
        <v>0</v>
      </c>
      <c r="AL11" s="160"/>
      <c r="AM11" s="280">
        <f t="shared" si="25"/>
        <v>0</v>
      </c>
      <c r="AN11" s="280">
        <f t="shared" si="26"/>
        <v>0</v>
      </c>
      <c r="AO11" s="160"/>
      <c r="AP11" s="280">
        <f t="shared" si="27"/>
        <v>0</v>
      </c>
      <c r="AQ11" s="280">
        <f t="shared" si="28"/>
        <v>0</v>
      </c>
      <c r="AR11" s="160"/>
      <c r="AS11" s="280">
        <f t="shared" si="29"/>
        <v>0</v>
      </c>
      <c r="AT11" s="280">
        <f t="shared" si="30"/>
        <v>0</v>
      </c>
      <c r="AU11" s="160"/>
      <c r="AV11" s="280">
        <f t="shared" si="31"/>
        <v>0</v>
      </c>
      <c r="AW11" s="280">
        <f t="shared" si="32"/>
        <v>0</v>
      </c>
      <c r="AX11" s="160"/>
      <c r="AY11" s="280">
        <f t="shared" si="33"/>
        <v>0</v>
      </c>
      <c r="AZ11" s="280">
        <f t="shared" si="34"/>
        <v>0</v>
      </c>
      <c r="BA11" s="160"/>
      <c r="BB11" s="280">
        <f t="shared" si="35"/>
        <v>0</v>
      </c>
      <c r="BC11" s="280">
        <f t="shared" si="36"/>
        <v>0</v>
      </c>
      <c r="BD11" s="160"/>
      <c r="BE11" s="280">
        <f t="shared" si="37"/>
        <v>0</v>
      </c>
      <c r="BF11" s="280">
        <f t="shared" si="38"/>
        <v>0</v>
      </c>
      <c r="BG11" s="160"/>
      <c r="BH11" s="280">
        <f t="shared" si="39"/>
        <v>0</v>
      </c>
      <c r="BI11" s="280">
        <f t="shared" si="40"/>
        <v>0</v>
      </c>
      <c r="BJ11" s="160"/>
      <c r="BK11" s="280">
        <f t="shared" si="41"/>
        <v>0</v>
      </c>
      <c r="BL11" s="280">
        <f t="shared" si="42"/>
        <v>0</v>
      </c>
      <c r="BM11" s="160"/>
      <c r="BN11" s="280">
        <f t="shared" si="43"/>
        <v>0</v>
      </c>
      <c r="BO11" s="280">
        <f t="shared" si="44"/>
        <v>0</v>
      </c>
      <c r="BP11" s="162">
        <f t="shared" si="0"/>
        <v>0</v>
      </c>
      <c r="BQ11" s="269">
        <f t="shared" si="1"/>
        <v>0</v>
      </c>
      <c r="BR11" s="270">
        <f t="shared" si="2"/>
        <v>0</v>
      </c>
      <c r="BS11" s="270">
        <f t="shared" si="3"/>
        <v>0</v>
      </c>
      <c r="BT11" s="274">
        <f t="shared" si="46"/>
        <v>0</v>
      </c>
      <c r="BU11" s="155">
        <f t="shared" si="45"/>
        <v>0</v>
      </c>
    </row>
    <row r="12" spans="1:74" s="65" customFormat="1">
      <c r="A12" s="277"/>
      <c r="B12" s="134"/>
      <c r="C12" s="133"/>
      <c r="D12" s="279"/>
      <c r="E12" s="132"/>
      <c r="F12" s="300">
        <f>IFERROR(INDEX(Instructions!$S$4:$S$12,MATCH(E12,Instructions!$N$4:$N$12,0)),0)</f>
        <v>0</v>
      </c>
      <c r="G12" s="302">
        <f t="shared" si="4"/>
        <v>0</v>
      </c>
      <c r="H12" s="160"/>
      <c r="I12" s="280">
        <f t="shared" si="5"/>
        <v>0</v>
      </c>
      <c r="J12" s="280">
        <f t="shared" si="6"/>
        <v>0</v>
      </c>
      <c r="K12" s="160"/>
      <c r="L12" s="280">
        <f t="shared" si="7"/>
        <v>0</v>
      </c>
      <c r="M12" s="280">
        <f t="shared" si="8"/>
        <v>0</v>
      </c>
      <c r="N12" s="160"/>
      <c r="O12" s="280">
        <f t="shared" si="9"/>
        <v>0</v>
      </c>
      <c r="P12" s="280">
        <f t="shared" si="10"/>
        <v>0</v>
      </c>
      <c r="Q12" s="160"/>
      <c r="R12" s="280">
        <f t="shared" si="11"/>
        <v>0</v>
      </c>
      <c r="S12" s="280">
        <f t="shared" si="12"/>
        <v>0</v>
      </c>
      <c r="T12" s="160"/>
      <c r="U12" s="280">
        <f t="shared" si="13"/>
        <v>0</v>
      </c>
      <c r="V12" s="280">
        <f t="shared" si="14"/>
        <v>0</v>
      </c>
      <c r="W12" s="160"/>
      <c r="X12" s="280">
        <f t="shared" si="15"/>
        <v>0</v>
      </c>
      <c r="Y12" s="280">
        <f t="shared" si="16"/>
        <v>0</v>
      </c>
      <c r="Z12" s="160"/>
      <c r="AA12" s="280">
        <f t="shared" si="17"/>
        <v>0</v>
      </c>
      <c r="AB12" s="280">
        <f t="shared" si="18"/>
        <v>0</v>
      </c>
      <c r="AC12" s="160"/>
      <c r="AD12" s="280">
        <f t="shared" si="19"/>
        <v>0</v>
      </c>
      <c r="AE12" s="280">
        <f t="shared" si="20"/>
        <v>0</v>
      </c>
      <c r="AF12" s="160"/>
      <c r="AG12" s="280">
        <f t="shared" si="21"/>
        <v>0</v>
      </c>
      <c r="AH12" s="280">
        <f t="shared" si="22"/>
        <v>0</v>
      </c>
      <c r="AI12" s="160"/>
      <c r="AJ12" s="280">
        <f t="shared" si="23"/>
        <v>0</v>
      </c>
      <c r="AK12" s="280">
        <f t="shared" si="24"/>
        <v>0</v>
      </c>
      <c r="AL12" s="160"/>
      <c r="AM12" s="280">
        <f t="shared" si="25"/>
        <v>0</v>
      </c>
      <c r="AN12" s="280">
        <f t="shared" si="26"/>
        <v>0</v>
      </c>
      <c r="AO12" s="160"/>
      <c r="AP12" s="280">
        <f t="shared" si="27"/>
        <v>0</v>
      </c>
      <c r="AQ12" s="280">
        <f t="shared" si="28"/>
        <v>0</v>
      </c>
      <c r="AR12" s="160"/>
      <c r="AS12" s="280">
        <f t="shared" si="29"/>
        <v>0</v>
      </c>
      <c r="AT12" s="280">
        <f t="shared" si="30"/>
        <v>0</v>
      </c>
      <c r="AU12" s="160"/>
      <c r="AV12" s="280">
        <f t="shared" si="31"/>
        <v>0</v>
      </c>
      <c r="AW12" s="280">
        <f t="shared" si="32"/>
        <v>0</v>
      </c>
      <c r="AX12" s="160"/>
      <c r="AY12" s="280">
        <f t="shared" si="33"/>
        <v>0</v>
      </c>
      <c r="AZ12" s="280">
        <f t="shared" si="34"/>
        <v>0</v>
      </c>
      <c r="BA12" s="160"/>
      <c r="BB12" s="280">
        <f t="shared" si="35"/>
        <v>0</v>
      </c>
      <c r="BC12" s="280">
        <f t="shared" si="36"/>
        <v>0</v>
      </c>
      <c r="BD12" s="160"/>
      <c r="BE12" s="280">
        <f t="shared" si="37"/>
        <v>0</v>
      </c>
      <c r="BF12" s="280">
        <f t="shared" si="38"/>
        <v>0</v>
      </c>
      <c r="BG12" s="160"/>
      <c r="BH12" s="280">
        <f t="shared" si="39"/>
        <v>0</v>
      </c>
      <c r="BI12" s="280">
        <f t="shared" si="40"/>
        <v>0</v>
      </c>
      <c r="BJ12" s="160"/>
      <c r="BK12" s="280">
        <f t="shared" si="41"/>
        <v>0</v>
      </c>
      <c r="BL12" s="280">
        <f t="shared" si="42"/>
        <v>0</v>
      </c>
      <c r="BM12" s="160"/>
      <c r="BN12" s="280">
        <f t="shared" si="43"/>
        <v>0</v>
      </c>
      <c r="BO12" s="280">
        <f t="shared" si="44"/>
        <v>0</v>
      </c>
      <c r="BP12" s="162">
        <f t="shared" si="0"/>
        <v>0</v>
      </c>
      <c r="BQ12" s="269">
        <f t="shared" si="1"/>
        <v>0</v>
      </c>
      <c r="BR12" s="270">
        <f t="shared" si="2"/>
        <v>0</v>
      </c>
      <c r="BS12" s="270">
        <f t="shared" si="3"/>
        <v>0</v>
      </c>
      <c r="BT12" s="274">
        <f t="shared" si="46"/>
        <v>0</v>
      </c>
      <c r="BU12" s="155">
        <f t="shared" si="45"/>
        <v>0</v>
      </c>
    </row>
    <row r="13" spans="1:74" s="65" customFormat="1">
      <c r="A13" s="277"/>
      <c r="B13" s="134"/>
      <c r="C13" s="133"/>
      <c r="D13" s="279"/>
      <c r="E13" s="132"/>
      <c r="F13" s="300">
        <f>IFERROR(INDEX(Instructions!$S$4:$S$12,MATCH(E13,Instructions!$N$4:$N$12,0)),0)</f>
        <v>0</v>
      </c>
      <c r="G13" s="302">
        <f t="shared" si="4"/>
        <v>0</v>
      </c>
      <c r="H13" s="160"/>
      <c r="I13" s="280">
        <f t="shared" si="5"/>
        <v>0</v>
      </c>
      <c r="J13" s="280">
        <f t="shared" si="6"/>
        <v>0</v>
      </c>
      <c r="K13" s="160"/>
      <c r="L13" s="280">
        <f t="shared" si="7"/>
        <v>0</v>
      </c>
      <c r="M13" s="280">
        <f t="shared" si="8"/>
        <v>0</v>
      </c>
      <c r="N13" s="160"/>
      <c r="O13" s="280">
        <f t="shared" si="9"/>
        <v>0</v>
      </c>
      <c r="P13" s="280">
        <f t="shared" si="10"/>
        <v>0</v>
      </c>
      <c r="Q13" s="160"/>
      <c r="R13" s="280">
        <f t="shared" si="11"/>
        <v>0</v>
      </c>
      <c r="S13" s="280">
        <f t="shared" si="12"/>
        <v>0</v>
      </c>
      <c r="T13" s="160"/>
      <c r="U13" s="280">
        <f t="shared" si="13"/>
        <v>0</v>
      </c>
      <c r="V13" s="280">
        <f t="shared" si="14"/>
        <v>0</v>
      </c>
      <c r="W13" s="160"/>
      <c r="X13" s="280">
        <f t="shared" si="15"/>
        <v>0</v>
      </c>
      <c r="Y13" s="280">
        <f t="shared" si="16"/>
        <v>0</v>
      </c>
      <c r="Z13" s="160"/>
      <c r="AA13" s="280">
        <f t="shared" si="17"/>
        <v>0</v>
      </c>
      <c r="AB13" s="280">
        <f t="shared" si="18"/>
        <v>0</v>
      </c>
      <c r="AC13" s="160"/>
      <c r="AD13" s="280">
        <f t="shared" si="19"/>
        <v>0</v>
      </c>
      <c r="AE13" s="280">
        <f t="shared" si="20"/>
        <v>0</v>
      </c>
      <c r="AF13" s="160"/>
      <c r="AG13" s="280">
        <f t="shared" si="21"/>
        <v>0</v>
      </c>
      <c r="AH13" s="280">
        <f t="shared" si="22"/>
        <v>0</v>
      </c>
      <c r="AI13" s="160"/>
      <c r="AJ13" s="280">
        <f t="shared" si="23"/>
        <v>0</v>
      </c>
      <c r="AK13" s="280">
        <f t="shared" si="24"/>
        <v>0</v>
      </c>
      <c r="AL13" s="160"/>
      <c r="AM13" s="280">
        <f t="shared" si="25"/>
        <v>0</v>
      </c>
      <c r="AN13" s="280">
        <f t="shared" si="26"/>
        <v>0</v>
      </c>
      <c r="AO13" s="160"/>
      <c r="AP13" s="280">
        <f t="shared" si="27"/>
        <v>0</v>
      </c>
      <c r="AQ13" s="280">
        <f t="shared" si="28"/>
        <v>0</v>
      </c>
      <c r="AR13" s="160"/>
      <c r="AS13" s="280">
        <f t="shared" si="29"/>
        <v>0</v>
      </c>
      <c r="AT13" s="280">
        <f t="shared" si="30"/>
        <v>0</v>
      </c>
      <c r="AU13" s="160"/>
      <c r="AV13" s="280">
        <f t="shared" si="31"/>
        <v>0</v>
      </c>
      <c r="AW13" s="280">
        <f t="shared" si="32"/>
        <v>0</v>
      </c>
      <c r="AX13" s="160"/>
      <c r="AY13" s="280">
        <f t="shared" si="33"/>
        <v>0</v>
      </c>
      <c r="AZ13" s="280">
        <f t="shared" si="34"/>
        <v>0</v>
      </c>
      <c r="BA13" s="160"/>
      <c r="BB13" s="280">
        <f t="shared" si="35"/>
        <v>0</v>
      </c>
      <c r="BC13" s="280">
        <f t="shared" si="36"/>
        <v>0</v>
      </c>
      <c r="BD13" s="160"/>
      <c r="BE13" s="280">
        <f t="shared" si="37"/>
        <v>0</v>
      </c>
      <c r="BF13" s="280">
        <f t="shared" si="38"/>
        <v>0</v>
      </c>
      <c r="BG13" s="160"/>
      <c r="BH13" s="280">
        <f t="shared" si="39"/>
        <v>0</v>
      </c>
      <c r="BI13" s="280">
        <f t="shared" si="40"/>
        <v>0</v>
      </c>
      <c r="BJ13" s="160"/>
      <c r="BK13" s="280">
        <f t="shared" si="41"/>
        <v>0</v>
      </c>
      <c r="BL13" s="280">
        <f t="shared" si="42"/>
        <v>0</v>
      </c>
      <c r="BM13" s="160"/>
      <c r="BN13" s="280">
        <f t="shared" si="43"/>
        <v>0</v>
      </c>
      <c r="BO13" s="280">
        <f t="shared" si="44"/>
        <v>0</v>
      </c>
      <c r="BP13" s="162">
        <f t="shared" si="0"/>
        <v>0</v>
      </c>
      <c r="BQ13" s="269">
        <f t="shared" si="1"/>
        <v>0</v>
      </c>
      <c r="BR13" s="270">
        <f t="shared" si="2"/>
        <v>0</v>
      </c>
      <c r="BS13" s="270">
        <f t="shared" si="3"/>
        <v>0</v>
      </c>
      <c r="BT13" s="274">
        <f t="shared" si="46"/>
        <v>0</v>
      </c>
      <c r="BU13" s="155">
        <f t="shared" si="45"/>
        <v>0</v>
      </c>
    </row>
    <row r="14" spans="1:74" s="65" customFormat="1">
      <c r="A14" s="277"/>
      <c r="B14" s="134"/>
      <c r="C14" s="133"/>
      <c r="D14" s="279"/>
      <c r="E14" s="132"/>
      <c r="F14" s="300">
        <f>IFERROR(INDEX(Instructions!$S$4:$S$12,MATCH(E14,Instructions!$N$4:$N$12,0)),0)</f>
        <v>0</v>
      </c>
      <c r="G14" s="302">
        <f t="shared" si="4"/>
        <v>0</v>
      </c>
      <c r="H14" s="160"/>
      <c r="I14" s="280">
        <f t="shared" si="5"/>
        <v>0</v>
      </c>
      <c r="J14" s="280">
        <f t="shared" si="6"/>
        <v>0</v>
      </c>
      <c r="K14" s="160"/>
      <c r="L14" s="280">
        <f t="shared" si="7"/>
        <v>0</v>
      </c>
      <c r="M14" s="280">
        <f t="shared" si="8"/>
        <v>0</v>
      </c>
      <c r="N14" s="160"/>
      <c r="O14" s="280">
        <f t="shared" si="9"/>
        <v>0</v>
      </c>
      <c r="P14" s="280">
        <f t="shared" si="10"/>
        <v>0</v>
      </c>
      <c r="Q14" s="160"/>
      <c r="R14" s="280">
        <f t="shared" si="11"/>
        <v>0</v>
      </c>
      <c r="S14" s="280">
        <f t="shared" si="12"/>
        <v>0</v>
      </c>
      <c r="T14" s="160"/>
      <c r="U14" s="280">
        <f t="shared" si="13"/>
        <v>0</v>
      </c>
      <c r="V14" s="280">
        <f t="shared" si="14"/>
        <v>0</v>
      </c>
      <c r="W14" s="160"/>
      <c r="X14" s="280">
        <f t="shared" si="15"/>
        <v>0</v>
      </c>
      <c r="Y14" s="280">
        <f t="shared" si="16"/>
        <v>0</v>
      </c>
      <c r="Z14" s="160"/>
      <c r="AA14" s="280">
        <f t="shared" si="17"/>
        <v>0</v>
      </c>
      <c r="AB14" s="280">
        <f t="shared" si="18"/>
        <v>0</v>
      </c>
      <c r="AC14" s="160"/>
      <c r="AD14" s="280">
        <f t="shared" si="19"/>
        <v>0</v>
      </c>
      <c r="AE14" s="280">
        <f t="shared" si="20"/>
        <v>0</v>
      </c>
      <c r="AF14" s="160"/>
      <c r="AG14" s="280">
        <f t="shared" si="21"/>
        <v>0</v>
      </c>
      <c r="AH14" s="280">
        <f t="shared" si="22"/>
        <v>0</v>
      </c>
      <c r="AI14" s="160"/>
      <c r="AJ14" s="280">
        <f t="shared" si="23"/>
        <v>0</v>
      </c>
      <c r="AK14" s="280">
        <f t="shared" si="24"/>
        <v>0</v>
      </c>
      <c r="AL14" s="160"/>
      <c r="AM14" s="280">
        <f t="shared" si="25"/>
        <v>0</v>
      </c>
      <c r="AN14" s="280">
        <f t="shared" si="26"/>
        <v>0</v>
      </c>
      <c r="AO14" s="160"/>
      <c r="AP14" s="280">
        <f t="shared" si="27"/>
        <v>0</v>
      </c>
      <c r="AQ14" s="280">
        <f t="shared" si="28"/>
        <v>0</v>
      </c>
      <c r="AR14" s="160"/>
      <c r="AS14" s="280">
        <f t="shared" si="29"/>
        <v>0</v>
      </c>
      <c r="AT14" s="280">
        <f t="shared" si="30"/>
        <v>0</v>
      </c>
      <c r="AU14" s="160"/>
      <c r="AV14" s="280">
        <f t="shared" si="31"/>
        <v>0</v>
      </c>
      <c r="AW14" s="280">
        <f t="shared" si="32"/>
        <v>0</v>
      </c>
      <c r="AX14" s="160"/>
      <c r="AY14" s="280">
        <f t="shared" si="33"/>
        <v>0</v>
      </c>
      <c r="AZ14" s="280">
        <f t="shared" si="34"/>
        <v>0</v>
      </c>
      <c r="BA14" s="160"/>
      <c r="BB14" s="280">
        <f t="shared" si="35"/>
        <v>0</v>
      </c>
      <c r="BC14" s="280">
        <f t="shared" si="36"/>
        <v>0</v>
      </c>
      <c r="BD14" s="160"/>
      <c r="BE14" s="280">
        <f t="shared" si="37"/>
        <v>0</v>
      </c>
      <c r="BF14" s="280">
        <f t="shared" si="38"/>
        <v>0</v>
      </c>
      <c r="BG14" s="160"/>
      <c r="BH14" s="280">
        <f t="shared" si="39"/>
        <v>0</v>
      </c>
      <c r="BI14" s="280">
        <f t="shared" si="40"/>
        <v>0</v>
      </c>
      <c r="BJ14" s="160"/>
      <c r="BK14" s="280">
        <f t="shared" si="41"/>
        <v>0</v>
      </c>
      <c r="BL14" s="280">
        <f t="shared" si="42"/>
        <v>0</v>
      </c>
      <c r="BM14" s="160"/>
      <c r="BN14" s="280">
        <f t="shared" si="43"/>
        <v>0</v>
      </c>
      <c r="BO14" s="280">
        <f t="shared" si="44"/>
        <v>0</v>
      </c>
      <c r="BP14" s="162">
        <f t="shared" si="0"/>
        <v>0</v>
      </c>
      <c r="BQ14" s="269">
        <f t="shared" si="1"/>
        <v>0</v>
      </c>
      <c r="BR14" s="270">
        <f t="shared" si="2"/>
        <v>0</v>
      </c>
      <c r="BS14" s="270">
        <f t="shared" si="3"/>
        <v>0</v>
      </c>
      <c r="BT14" s="274">
        <f t="shared" si="46"/>
        <v>0</v>
      </c>
      <c r="BU14" s="155">
        <f t="shared" si="45"/>
        <v>0</v>
      </c>
    </row>
    <row r="15" spans="1:74" s="65" customFormat="1">
      <c r="A15" s="277"/>
      <c r="B15" s="134"/>
      <c r="C15" s="133"/>
      <c r="D15" s="279"/>
      <c r="E15" s="132"/>
      <c r="F15" s="300">
        <f>IFERROR(INDEX(Instructions!$S$4:$S$12,MATCH(E15,Instructions!$N$4:$N$12,0)),0)</f>
        <v>0</v>
      </c>
      <c r="G15" s="302">
        <f t="shared" si="4"/>
        <v>0</v>
      </c>
      <c r="H15" s="160"/>
      <c r="I15" s="280">
        <f t="shared" si="5"/>
        <v>0</v>
      </c>
      <c r="J15" s="280">
        <f t="shared" si="6"/>
        <v>0</v>
      </c>
      <c r="K15" s="160"/>
      <c r="L15" s="280">
        <f t="shared" si="7"/>
        <v>0</v>
      </c>
      <c r="M15" s="280">
        <f t="shared" si="8"/>
        <v>0</v>
      </c>
      <c r="N15" s="160"/>
      <c r="O15" s="280">
        <f t="shared" si="9"/>
        <v>0</v>
      </c>
      <c r="P15" s="280">
        <f t="shared" si="10"/>
        <v>0</v>
      </c>
      <c r="Q15" s="160"/>
      <c r="R15" s="280">
        <f t="shared" si="11"/>
        <v>0</v>
      </c>
      <c r="S15" s="280">
        <f t="shared" si="12"/>
        <v>0</v>
      </c>
      <c r="T15" s="160"/>
      <c r="U15" s="280">
        <f t="shared" si="13"/>
        <v>0</v>
      </c>
      <c r="V15" s="280">
        <f t="shared" si="14"/>
        <v>0</v>
      </c>
      <c r="W15" s="160"/>
      <c r="X15" s="280">
        <f t="shared" si="15"/>
        <v>0</v>
      </c>
      <c r="Y15" s="280">
        <f t="shared" si="16"/>
        <v>0</v>
      </c>
      <c r="Z15" s="160"/>
      <c r="AA15" s="280">
        <f t="shared" si="17"/>
        <v>0</v>
      </c>
      <c r="AB15" s="280">
        <f t="shared" si="18"/>
        <v>0</v>
      </c>
      <c r="AC15" s="160"/>
      <c r="AD15" s="280">
        <f t="shared" si="19"/>
        <v>0</v>
      </c>
      <c r="AE15" s="280">
        <f t="shared" si="20"/>
        <v>0</v>
      </c>
      <c r="AF15" s="160"/>
      <c r="AG15" s="280">
        <f t="shared" si="21"/>
        <v>0</v>
      </c>
      <c r="AH15" s="280">
        <f t="shared" si="22"/>
        <v>0</v>
      </c>
      <c r="AI15" s="160"/>
      <c r="AJ15" s="280">
        <f t="shared" si="23"/>
        <v>0</v>
      </c>
      <c r="AK15" s="280">
        <f t="shared" si="24"/>
        <v>0</v>
      </c>
      <c r="AL15" s="160"/>
      <c r="AM15" s="280">
        <f t="shared" si="25"/>
        <v>0</v>
      </c>
      <c r="AN15" s="280">
        <f t="shared" si="26"/>
        <v>0</v>
      </c>
      <c r="AO15" s="160"/>
      <c r="AP15" s="280">
        <f t="shared" si="27"/>
        <v>0</v>
      </c>
      <c r="AQ15" s="280">
        <f t="shared" si="28"/>
        <v>0</v>
      </c>
      <c r="AR15" s="160"/>
      <c r="AS15" s="280">
        <f t="shared" si="29"/>
        <v>0</v>
      </c>
      <c r="AT15" s="280">
        <f t="shared" si="30"/>
        <v>0</v>
      </c>
      <c r="AU15" s="160"/>
      <c r="AV15" s="280">
        <f t="shared" si="31"/>
        <v>0</v>
      </c>
      <c r="AW15" s="280">
        <f t="shared" si="32"/>
        <v>0</v>
      </c>
      <c r="AX15" s="160"/>
      <c r="AY15" s="280">
        <f t="shared" si="33"/>
        <v>0</v>
      </c>
      <c r="AZ15" s="280">
        <f t="shared" si="34"/>
        <v>0</v>
      </c>
      <c r="BA15" s="160"/>
      <c r="BB15" s="280">
        <f t="shared" si="35"/>
        <v>0</v>
      </c>
      <c r="BC15" s="280">
        <f t="shared" si="36"/>
        <v>0</v>
      </c>
      <c r="BD15" s="160"/>
      <c r="BE15" s="280">
        <f t="shared" si="37"/>
        <v>0</v>
      </c>
      <c r="BF15" s="280">
        <f t="shared" si="38"/>
        <v>0</v>
      </c>
      <c r="BG15" s="160"/>
      <c r="BH15" s="280">
        <f t="shared" si="39"/>
        <v>0</v>
      </c>
      <c r="BI15" s="280">
        <f t="shared" si="40"/>
        <v>0</v>
      </c>
      <c r="BJ15" s="160"/>
      <c r="BK15" s="280">
        <f t="shared" si="41"/>
        <v>0</v>
      </c>
      <c r="BL15" s="280">
        <f t="shared" si="42"/>
        <v>0</v>
      </c>
      <c r="BM15" s="160"/>
      <c r="BN15" s="280">
        <f t="shared" si="43"/>
        <v>0</v>
      </c>
      <c r="BO15" s="280">
        <f t="shared" si="44"/>
        <v>0</v>
      </c>
      <c r="BP15" s="162">
        <f t="shared" si="0"/>
        <v>0</v>
      </c>
      <c r="BQ15" s="269">
        <f t="shared" si="1"/>
        <v>0</v>
      </c>
      <c r="BR15" s="270">
        <f t="shared" si="2"/>
        <v>0</v>
      </c>
      <c r="BS15" s="270">
        <f t="shared" si="3"/>
        <v>0</v>
      </c>
      <c r="BT15" s="274">
        <f t="shared" si="46"/>
        <v>0</v>
      </c>
      <c r="BU15" s="155">
        <f t="shared" si="45"/>
        <v>0</v>
      </c>
    </row>
    <row r="16" spans="1:74" s="65" customFormat="1">
      <c r="A16" s="277"/>
      <c r="B16" s="134"/>
      <c r="C16" s="133"/>
      <c r="D16" s="279"/>
      <c r="E16" s="132"/>
      <c r="F16" s="300">
        <f>IFERROR(INDEX(Instructions!$S$4:$S$12,MATCH(E16,Instructions!$N$4:$N$12,0)),0)</f>
        <v>0</v>
      </c>
      <c r="G16" s="302">
        <f t="shared" si="4"/>
        <v>0</v>
      </c>
      <c r="H16" s="160"/>
      <c r="I16" s="280">
        <f t="shared" si="5"/>
        <v>0</v>
      </c>
      <c r="J16" s="280">
        <f t="shared" si="6"/>
        <v>0</v>
      </c>
      <c r="K16" s="160"/>
      <c r="L16" s="280">
        <f t="shared" si="7"/>
        <v>0</v>
      </c>
      <c r="M16" s="280">
        <f t="shared" si="8"/>
        <v>0</v>
      </c>
      <c r="N16" s="160"/>
      <c r="O16" s="280">
        <f t="shared" si="9"/>
        <v>0</v>
      </c>
      <c r="P16" s="280">
        <f t="shared" si="10"/>
        <v>0</v>
      </c>
      <c r="Q16" s="160"/>
      <c r="R16" s="280">
        <f t="shared" si="11"/>
        <v>0</v>
      </c>
      <c r="S16" s="280">
        <f t="shared" si="12"/>
        <v>0</v>
      </c>
      <c r="T16" s="160"/>
      <c r="U16" s="280">
        <f t="shared" si="13"/>
        <v>0</v>
      </c>
      <c r="V16" s="280">
        <f t="shared" si="14"/>
        <v>0</v>
      </c>
      <c r="W16" s="160"/>
      <c r="X16" s="280">
        <f t="shared" si="15"/>
        <v>0</v>
      </c>
      <c r="Y16" s="280">
        <f t="shared" si="16"/>
        <v>0</v>
      </c>
      <c r="Z16" s="160"/>
      <c r="AA16" s="280">
        <f t="shared" si="17"/>
        <v>0</v>
      </c>
      <c r="AB16" s="280">
        <f t="shared" si="18"/>
        <v>0</v>
      </c>
      <c r="AC16" s="160"/>
      <c r="AD16" s="280">
        <f t="shared" si="19"/>
        <v>0</v>
      </c>
      <c r="AE16" s="280">
        <f t="shared" si="20"/>
        <v>0</v>
      </c>
      <c r="AF16" s="160"/>
      <c r="AG16" s="280">
        <f t="shared" si="21"/>
        <v>0</v>
      </c>
      <c r="AH16" s="280">
        <f t="shared" si="22"/>
        <v>0</v>
      </c>
      <c r="AI16" s="160"/>
      <c r="AJ16" s="280">
        <f t="shared" si="23"/>
        <v>0</v>
      </c>
      <c r="AK16" s="280">
        <f t="shared" si="24"/>
        <v>0</v>
      </c>
      <c r="AL16" s="160"/>
      <c r="AM16" s="280">
        <f t="shared" si="25"/>
        <v>0</v>
      </c>
      <c r="AN16" s="280">
        <f t="shared" si="26"/>
        <v>0</v>
      </c>
      <c r="AO16" s="160"/>
      <c r="AP16" s="280">
        <f t="shared" si="27"/>
        <v>0</v>
      </c>
      <c r="AQ16" s="280">
        <f t="shared" si="28"/>
        <v>0</v>
      </c>
      <c r="AR16" s="160"/>
      <c r="AS16" s="280">
        <f t="shared" si="29"/>
        <v>0</v>
      </c>
      <c r="AT16" s="280">
        <f t="shared" si="30"/>
        <v>0</v>
      </c>
      <c r="AU16" s="160"/>
      <c r="AV16" s="280">
        <f t="shared" si="31"/>
        <v>0</v>
      </c>
      <c r="AW16" s="280">
        <f t="shared" si="32"/>
        <v>0</v>
      </c>
      <c r="AX16" s="160"/>
      <c r="AY16" s="280">
        <f t="shared" si="33"/>
        <v>0</v>
      </c>
      <c r="AZ16" s="280">
        <f t="shared" si="34"/>
        <v>0</v>
      </c>
      <c r="BA16" s="160"/>
      <c r="BB16" s="280">
        <f t="shared" si="35"/>
        <v>0</v>
      </c>
      <c r="BC16" s="280">
        <f t="shared" si="36"/>
        <v>0</v>
      </c>
      <c r="BD16" s="160"/>
      <c r="BE16" s="280">
        <f t="shared" si="37"/>
        <v>0</v>
      </c>
      <c r="BF16" s="280">
        <f t="shared" si="38"/>
        <v>0</v>
      </c>
      <c r="BG16" s="160"/>
      <c r="BH16" s="280">
        <f t="shared" si="39"/>
        <v>0</v>
      </c>
      <c r="BI16" s="280">
        <f t="shared" si="40"/>
        <v>0</v>
      </c>
      <c r="BJ16" s="160"/>
      <c r="BK16" s="280">
        <f t="shared" si="41"/>
        <v>0</v>
      </c>
      <c r="BL16" s="280">
        <f t="shared" si="42"/>
        <v>0</v>
      </c>
      <c r="BM16" s="160"/>
      <c r="BN16" s="280">
        <f t="shared" si="43"/>
        <v>0</v>
      </c>
      <c r="BO16" s="280">
        <f t="shared" si="44"/>
        <v>0</v>
      </c>
      <c r="BP16" s="162">
        <f t="shared" si="0"/>
        <v>0</v>
      </c>
      <c r="BQ16" s="269">
        <f t="shared" si="1"/>
        <v>0</v>
      </c>
      <c r="BR16" s="270">
        <f t="shared" si="2"/>
        <v>0</v>
      </c>
      <c r="BS16" s="270">
        <f t="shared" si="3"/>
        <v>0</v>
      </c>
      <c r="BT16" s="274">
        <f t="shared" si="46"/>
        <v>0</v>
      </c>
      <c r="BU16" s="155">
        <f t="shared" si="45"/>
        <v>0</v>
      </c>
    </row>
    <row r="17" spans="1:73" s="65" customFormat="1">
      <c r="A17" s="277"/>
      <c r="B17" s="134"/>
      <c r="C17" s="133"/>
      <c r="D17" s="279"/>
      <c r="E17" s="132"/>
      <c r="F17" s="300">
        <f>IFERROR(INDEX(Instructions!$S$4:$S$12,MATCH(E17,Instructions!$N$4:$N$12,0)),0)</f>
        <v>0</v>
      </c>
      <c r="G17" s="302">
        <f t="shared" si="4"/>
        <v>0</v>
      </c>
      <c r="H17" s="160"/>
      <c r="I17" s="280">
        <f t="shared" si="5"/>
        <v>0</v>
      </c>
      <c r="J17" s="280">
        <f t="shared" si="6"/>
        <v>0</v>
      </c>
      <c r="K17" s="160"/>
      <c r="L17" s="280">
        <f t="shared" si="7"/>
        <v>0</v>
      </c>
      <c r="M17" s="280">
        <f t="shared" si="8"/>
        <v>0</v>
      </c>
      <c r="N17" s="160"/>
      <c r="O17" s="280">
        <f t="shared" si="9"/>
        <v>0</v>
      </c>
      <c r="P17" s="280">
        <f t="shared" si="10"/>
        <v>0</v>
      </c>
      <c r="Q17" s="160"/>
      <c r="R17" s="280">
        <f t="shared" si="11"/>
        <v>0</v>
      </c>
      <c r="S17" s="280">
        <f t="shared" si="12"/>
        <v>0</v>
      </c>
      <c r="T17" s="160"/>
      <c r="U17" s="280">
        <f t="shared" si="13"/>
        <v>0</v>
      </c>
      <c r="V17" s="280">
        <f t="shared" si="14"/>
        <v>0</v>
      </c>
      <c r="W17" s="160"/>
      <c r="X17" s="280">
        <f t="shared" si="15"/>
        <v>0</v>
      </c>
      <c r="Y17" s="280">
        <f t="shared" si="16"/>
        <v>0</v>
      </c>
      <c r="Z17" s="160"/>
      <c r="AA17" s="280">
        <f t="shared" si="17"/>
        <v>0</v>
      </c>
      <c r="AB17" s="280">
        <f t="shared" si="18"/>
        <v>0</v>
      </c>
      <c r="AC17" s="160"/>
      <c r="AD17" s="280">
        <f t="shared" si="19"/>
        <v>0</v>
      </c>
      <c r="AE17" s="280">
        <f t="shared" si="20"/>
        <v>0</v>
      </c>
      <c r="AF17" s="160"/>
      <c r="AG17" s="280">
        <f t="shared" si="21"/>
        <v>0</v>
      </c>
      <c r="AH17" s="280">
        <f t="shared" si="22"/>
        <v>0</v>
      </c>
      <c r="AI17" s="160"/>
      <c r="AJ17" s="280">
        <f t="shared" si="23"/>
        <v>0</v>
      </c>
      <c r="AK17" s="280">
        <f t="shared" si="24"/>
        <v>0</v>
      </c>
      <c r="AL17" s="160"/>
      <c r="AM17" s="280">
        <f t="shared" si="25"/>
        <v>0</v>
      </c>
      <c r="AN17" s="280">
        <f t="shared" si="26"/>
        <v>0</v>
      </c>
      <c r="AO17" s="160"/>
      <c r="AP17" s="280">
        <f t="shared" si="27"/>
        <v>0</v>
      </c>
      <c r="AQ17" s="280">
        <f t="shared" si="28"/>
        <v>0</v>
      </c>
      <c r="AR17" s="160"/>
      <c r="AS17" s="280">
        <f t="shared" si="29"/>
        <v>0</v>
      </c>
      <c r="AT17" s="280">
        <f t="shared" si="30"/>
        <v>0</v>
      </c>
      <c r="AU17" s="160"/>
      <c r="AV17" s="280">
        <f t="shared" si="31"/>
        <v>0</v>
      </c>
      <c r="AW17" s="280">
        <f t="shared" si="32"/>
        <v>0</v>
      </c>
      <c r="AX17" s="160"/>
      <c r="AY17" s="280">
        <f t="shared" si="33"/>
        <v>0</v>
      </c>
      <c r="AZ17" s="280">
        <f t="shared" si="34"/>
        <v>0</v>
      </c>
      <c r="BA17" s="160"/>
      <c r="BB17" s="280">
        <f t="shared" si="35"/>
        <v>0</v>
      </c>
      <c r="BC17" s="280">
        <f t="shared" si="36"/>
        <v>0</v>
      </c>
      <c r="BD17" s="160"/>
      <c r="BE17" s="280">
        <f t="shared" si="37"/>
        <v>0</v>
      </c>
      <c r="BF17" s="280">
        <f t="shared" si="38"/>
        <v>0</v>
      </c>
      <c r="BG17" s="160"/>
      <c r="BH17" s="280">
        <f t="shared" si="39"/>
        <v>0</v>
      </c>
      <c r="BI17" s="280">
        <f t="shared" si="40"/>
        <v>0</v>
      </c>
      <c r="BJ17" s="160"/>
      <c r="BK17" s="280">
        <f t="shared" si="41"/>
        <v>0</v>
      </c>
      <c r="BL17" s="280">
        <f t="shared" si="42"/>
        <v>0</v>
      </c>
      <c r="BM17" s="160"/>
      <c r="BN17" s="280">
        <f t="shared" si="43"/>
        <v>0</v>
      </c>
      <c r="BO17" s="280">
        <f t="shared" si="44"/>
        <v>0</v>
      </c>
      <c r="BP17" s="162">
        <f t="shared" si="0"/>
        <v>0</v>
      </c>
      <c r="BQ17" s="269">
        <f t="shared" si="1"/>
        <v>0</v>
      </c>
      <c r="BR17" s="270">
        <f t="shared" si="2"/>
        <v>0</v>
      </c>
      <c r="BS17" s="270">
        <f t="shared" si="3"/>
        <v>0</v>
      </c>
      <c r="BT17" s="274">
        <f t="shared" si="46"/>
        <v>0</v>
      </c>
      <c r="BU17" s="155">
        <f t="shared" si="45"/>
        <v>0</v>
      </c>
    </row>
    <row r="18" spans="1:73" s="65" customFormat="1" outlineLevel="1">
      <c r="A18" s="277"/>
      <c r="B18" s="134"/>
      <c r="C18" s="133"/>
      <c r="D18" s="279"/>
      <c r="E18" s="132"/>
      <c r="F18" s="300">
        <f>IFERROR(INDEX(Instructions!$S$4:$S$12,MATCH(E18,Instructions!$N$4:$N$12,0)),0)</f>
        <v>0</v>
      </c>
      <c r="G18" s="302">
        <f t="shared" si="4"/>
        <v>0</v>
      </c>
      <c r="H18" s="160"/>
      <c r="I18" s="280">
        <f t="shared" si="5"/>
        <v>0</v>
      </c>
      <c r="J18" s="280">
        <f t="shared" si="6"/>
        <v>0</v>
      </c>
      <c r="K18" s="160"/>
      <c r="L18" s="280">
        <f t="shared" si="7"/>
        <v>0</v>
      </c>
      <c r="M18" s="280">
        <f t="shared" si="8"/>
        <v>0</v>
      </c>
      <c r="N18" s="160"/>
      <c r="O18" s="280">
        <f t="shared" si="9"/>
        <v>0</v>
      </c>
      <c r="P18" s="280">
        <f t="shared" si="10"/>
        <v>0</v>
      </c>
      <c r="Q18" s="160"/>
      <c r="R18" s="280">
        <f t="shared" si="11"/>
        <v>0</v>
      </c>
      <c r="S18" s="280">
        <f t="shared" si="12"/>
        <v>0</v>
      </c>
      <c r="T18" s="160"/>
      <c r="U18" s="280">
        <f t="shared" si="13"/>
        <v>0</v>
      </c>
      <c r="V18" s="280">
        <f t="shared" si="14"/>
        <v>0</v>
      </c>
      <c r="W18" s="160"/>
      <c r="X18" s="280">
        <f t="shared" si="15"/>
        <v>0</v>
      </c>
      <c r="Y18" s="280">
        <f t="shared" si="16"/>
        <v>0</v>
      </c>
      <c r="Z18" s="160"/>
      <c r="AA18" s="280">
        <f t="shared" si="17"/>
        <v>0</v>
      </c>
      <c r="AB18" s="280">
        <f t="shared" si="18"/>
        <v>0</v>
      </c>
      <c r="AC18" s="160"/>
      <c r="AD18" s="280">
        <f t="shared" si="19"/>
        <v>0</v>
      </c>
      <c r="AE18" s="280">
        <f t="shared" si="20"/>
        <v>0</v>
      </c>
      <c r="AF18" s="160"/>
      <c r="AG18" s="280">
        <f t="shared" si="21"/>
        <v>0</v>
      </c>
      <c r="AH18" s="280">
        <f t="shared" si="22"/>
        <v>0</v>
      </c>
      <c r="AI18" s="160"/>
      <c r="AJ18" s="280">
        <f t="shared" si="23"/>
        <v>0</v>
      </c>
      <c r="AK18" s="280">
        <f t="shared" si="24"/>
        <v>0</v>
      </c>
      <c r="AL18" s="160"/>
      <c r="AM18" s="280">
        <f t="shared" si="25"/>
        <v>0</v>
      </c>
      <c r="AN18" s="280">
        <f t="shared" si="26"/>
        <v>0</v>
      </c>
      <c r="AO18" s="160"/>
      <c r="AP18" s="280">
        <f t="shared" si="27"/>
        <v>0</v>
      </c>
      <c r="AQ18" s="280">
        <f t="shared" si="28"/>
        <v>0</v>
      </c>
      <c r="AR18" s="160"/>
      <c r="AS18" s="280">
        <f t="shared" si="29"/>
        <v>0</v>
      </c>
      <c r="AT18" s="280">
        <f t="shared" si="30"/>
        <v>0</v>
      </c>
      <c r="AU18" s="160"/>
      <c r="AV18" s="280">
        <f t="shared" si="31"/>
        <v>0</v>
      </c>
      <c r="AW18" s="280">
        <f t="shared" si="32"/>
        <v>0</v>
      </c>
      <c r="AX18" s="160"/>
      <c r="AY18" s="280">
        <f t="shared" si="33"/>
        <v>0</v>
      </c>
      <c r="AZ18" s="280">
        <f t="shared" si="34"/>
        <v>0</v>
      </c>
      <c r="BA18" s="160"/>
      <c r="BB18" s="280">
        <f t="shared" si="35"/>
        <v>0</v>
      </c>
      <c r="BC18" s="280">
        <f t="shared" si="36"/>
        <v>0</v>
      </c>
      <c r="BD18" s="160"/>
      <c r="BE18" s="280">
        <f t="shared" si="37"/>
        <v>0</v>
      </c>
      <c r="BF18" s="280">
        <f t="shared" si="38"/>
        <v>0</v>
      </c>
      <c r="BG18" s="160"/>
      <c r="BH18" s="280">
        <f t="shared" si="39"/>
        <v>0</v>
      </c>
      <c r="BI18" s="280">
        <f t="shared" si="40"/>
        <v>0</v>
      </c>
      <c r="BJ18" s="160"/>
      <c r="BK18" s="280">
        <f t="shared" si="41"/>
        <v>0</v>
      </c>
      <c r="BL18" s="280">
        <f t="shared" si="42"/>
        <v>0</v>
      </c>
      <c r="BM18" s="160"/>
      <c r="BN18" s="280">
        <f t="shared" si="43"/>
        <v>0</v>
      </c>
      <c r="BO18" s="280">
        <f t="shared" si="44"/>
        <v>0</v>
      </c>
      <c r="BP18" s="162">
        <f t="shared" si="0"/>
        <v>0</v>
      </c>
      <c r="BQ18" s="269">
        <f t="shared" si="1"/>
        <v>0</v>
      </c>
      <c r="BR18" s="270">
        <f t="shared" si="2"/>
        <v>0</v>
      </c>
      <c r="BS18" s="270">
        <f t="shared" si="3"/>
        <v>0</v>
      </c>
      <c r="BT18" s="274">
        <f t="shared" si="46"/>
        <v>0</v>
      </c>
      <c r="BU18" s="155">
        <f t="shared" si="45"/>
        <v>0</v>
      </c>
    </row>
    <row r="19" spans="1:73" s="65" customFormat="1" outlineLevel="1">
      <c r="A19" s="277"/>
      <c r="B19" s="134"/>
      <c r="C19" s="133"/>
      <c r="D19" s="279"/>
      <c r="E19" s="132"/>
      <c r="F19" s="300">
        <f>IFERROR(INDEX(Instructions!$S$4:$S$12,MATCH(E19,Instructions!$N$4:$N$12,0)),0)</f>
        <v>0</v>
      </c>
      <c r="G19" s="302">
        <f t="shared" si="4"/>
        <v>0</v>
      </c>
      <c r="H19" s="160"/>
      <c r="I19" s="280">
        <f t="shared" si="5"/>
        <v>0</v>
      </c>
      <c r="J19" s="280">
        <f t="shared" si="6"/>
        <v>0</v>
      </c>
      <c r="K19" s="160"/>
      <c r="L19" s="280">
        <f t="shared" si="7"/>
        <v>0</v>
      </c>
      <c r="M19" s="280">
        <f t="shared" si="8"/>
        <v>0</v>
      </c>
      <c r="N19" s="160"/>
      <c r="O19" s="280">
        <f t="shared" si="9"/>
        <v>0</v>
      </c>
      <c r="P19" s="280">
        <f t="shared" si="10"/>
        <v>0</v>
      </c>
      <c r="Q19" s="160"/>
      <c r="R19" s="280">
        <f t="shared" si="11"/>
        <v>0</v>
      </c>
      <c r="S19" s="280">
        <f t="shared" si="12"/>
        <v>0</v>
      </c>
      <c r="T19" s="160"/>
      <c r="U19" s="280">
        <f t="shared" si="13"/>
        <v>0</v>
      </c>
      <c r="V19" s="280">
        <f t="shared" si="14"/>
        <v>0</v>
      </c>
      <c r="W19" s="160"/>
      <c r="X19" s="280">
        <f t="shared" si="15"/>
        <v>0</v>
      </c>
      <c r="Y19" s="280">
        <f t="shared" si="16"/>
        <v>0</v>
      </c>
      <c r="Z19" s="160"/>
      <c r="AA19" s="280">
        <f t="shared" si="17"/>
        <v>0</v>
      </c>
      <c r="AB19" s="280">
        <f t="shared" si="18"/>
        <v>0</v>
      </c>
      <c r="AC19" s="160"/>
      <c r="AD19" s="280">
        <f t="shared" si="19"/>
        <v>0</v>
      </c>
      <c r="AE19" s="280">
        <f t="shared" si="20"/>
        <v>0</v>
      </c>
      <c r="AF19" s="160"/>
      <c r="AG19" s="280">
        <f t="shared" si="21"/>
        <v>0</v>
      </c>
      <c r="AH19" s="280">
        <f t="shared" si="22"/>
        <v>0</v>
      </c>
      <c r="AI19" s="160"/>
      <c r="AJ19" s="280">
        <f t="shared" si="23"/>
        <v>0</v>
      </c>
      <c r="AK19" s="280">
        <f t="shared" si="24"/>
        <v>0</v>
      </c>
      <c r="AL19" s="160"/>
      <c r="AM19" s="280">
        <f t="shared" si="25"/>
        <v>0</v>
      </c>
      <c r="AN19" s="280">
        <f t="shared" si="26"/>
        <v>0</v>
      </c>
      <c r="AO19" s="160"/>
      <c r="AP19" s="280">
        <f t="shared" si="27"/>
        <v>0</v>
      </c>
      <c r="AQ19" s="280">
        <f t="shared" si="28"/>
        <v>0</v>
      </c>
      <c r="AR19" s="160"/>
      <c r="AS19" s="280">
        <f t="shared" si="29"/>
        <v>0</v>
      </c>
      <c r="AT19" s="280">
        <f t="shared" si="30"/>
        <v>0</v>
      </c>
      <c r="AU19" s="160"/>
      <c r="AV19" s="280">
        <f t="shared" si="31"/>
        <v>0</v>
      </c>
      <c r="AW19" s="280">
        <f t="shared" si="32"/>
        <v>0</v>
      </c>
      <c r="AX19" s="160"/>
      <c r="AY19" s="280">
        <f t="shared" si="33"/>
        <v>0</v>
      </c>
      <c r="AZ19" s="280">
        <f t="shared" si="34"/>
        <v>0</v>
      </c>
      <c r="BA19" s="160"/>
      <c r="BB19" s="280">
        <f t="shared" si="35"/>
        <v>0</v>
      </c>
      <c r="BC19" s="280">
        <f t="shared" si="36"/>
        <v>0</v>
      </c>
      <c r="BD19" s="160"/>
      <c r="BE19" s="280">
        <f t="shared" si="37"/>
        <v>0</v>
      </c>
      <c r="BF19" s="280">
        <f t="shared" si="38"/>
        <v>0</v>
      </c>
      <c r="BG19" s="160"/>
      <c r="BH19" s="280">
        <f t="shared" si="39"/>
        <v>0</v>
      </c>
      <c r="BI19" s="280">
        <f t="shared" si="40"/>
        <v>0</v>
      </c>
      <c r="BJ19" s="160"/>
      <c r="BK19" s="280">
        <f t="shared" si="41"/>
        <v>0</v>
      </c>
      <c r="BL19" s="280">
        <f t="shared" si="42"/>
        <v>0</v>
      </c>
      <c r="BM19" s="160"/>
      <c r="BN19" s="280">
        <f t="shared" si="43"/>
        <v>0</v>
      </c>
      <c r="BO19" s="280">
        <f t="shared" si="44"/>
        <v>0</v>
      </c>
      <c r="BP19" s="162">
        <f t="shared" si="0"/>
        <v>0</v>
      </c>
      <c r="BQ19" s="269">
        <f t="shared" si="1"/>
        <v>0</v>
      </c>
      <c r="BR19" s="270">
        <f t="shared" si="2"/>
        <v>0</v>
      </c>
      <c r="BS19" s="270">
        <f t="shared" si="3"/>
        <v>0</v>
      </c>
      <c r="BT19" s="274">
        <f t="shared" si="46"/>
        <v>0</v>
      </c>
      <c r="BU19" s="155">
        <f t="shared" si="45"/>
        <v>0</v>
      </c>
    </row>
    <row r="20" spans="1:73" s="65" customFormat="1" outlineLevel="1">
      <c r="A20" s="277"/>
      <c r="B20" s="134"/>
      <c r="C20" s="133"/>
      <c r="D20" s="279"/>
      <c r="E20" s="132"/>
      <c r="F20" s="300">
        <f>IFERROR(INDEX(Instructions!$S$4:$S$12,MATCH(E20,Instructions!$N$4:$N$12,0)),0)</f>
        <v>0</v>
      </c>
      <c r="G20" s="302">
        <f t="shared" si="4"/>
        <v>0</v>
      </c>
      <c r="H20" s="160"/>
      <c r="I20" s="280">
        <f t="shared" si="5"/>
        <v>0</v>
      </c>
      <c r="J20" s="280">
        <f t="shared" si="6"/>
        <v>0</v>
      </c>
      <c r="K20" s="160"/>
      <c r="L20" s="280">
        <f t="shared" si="7"/>
        <v>0</v>
      </c>
      <c r="M20" s="280">
        <f t="shared" si="8"/>
        <v>0</v>
      </c>
      <c r="N20" s="160"/>
      <c r="O20" s="280">
        <f t="shared" si="9"/>
        <v>0</v>
      </c>
      <c r="P20" s="280">
        <f t="shared" si="10"/>
        <v>0</v>
      </c>
      <c r="Q20" s="160"/>
      <c r="R20" s="280">
        <f t="shared" si="11"/>
        <v>0</v>
      </c>
      <c r="S20" s="280">
        <f t="shared" si="12"/>
        <v>0</v>
      </c>
      <c r="T20" s="160"/>
      <c r="U20" s="280">
        <f t="shared" si="13"/>
        <v>0</v>
      </c>
      <c r="V20" s="280">
        <f t="shared" si="14"/>
        <v>0</v>
      </c>
      <c r="W20" s="160"/>
      <c r="X20" s="280">
        <f t="shared" si="15"/>
        <v>0</v>
      </c>
      <c r="Y20" s="280">
        <f t="shared" si="16"/>
        <v>0</v>
      </c>
      <c r="Z20" s="160"/>
      <c r="AA20" s="280">
        <f t="shared" si="17"/>
        <v>0</v>
      </c>
      <c r="AB20" s="280">
        <f t="shared" si="18"/>
        <v>0</v>
      </c>
      <c r="AC20" s="160"/>
      <c r="AD20" s="280">
        <f t="shared" si="19"/>
        <v>0</v>
      </c>
      <c r="AE20" s="280">
        <f t="shared" si="20"/>
        <v>0</v>
      </c>
      <c r="AF20" s="160"/>
      <c r="AG20" s="280">
        <f t="shared" si="21"/>
        <v>0</v>
      </c>
      <c r="AH20" s="280">
        <f t="shared" si="22"/>
        <v>0</v>
      </c>
      <c r="AI20" s="160"/>
      <c r="AJ20" s="280">
        <f t="shared" si="23"/>
        <v>0</v>
      </c>
      <c r="AK20" s="280">
        <f t="shared" si="24"/>
        <v>0</v>
      </c>
      <c r="AL20" s="160"/>
      <c r="AM20" s="280">
        <f t="shared" si="25"/>
        <v>0</v>
      </c>
      <c r="AN20" s="280">
        <f t="shared" si="26"/>
        <v>0</v>
      </c>
      <c r="AO20" s="160"/>
      <c r="AP20" s="280">
        <f t="shared" si="27"/>
        <v>0</v>
      </c>
      <c r="AQ20" s="280">
        <f t="shared" si="28"/>
        <v>0</v>
      </c>
      <c r="AR20" s="160"/>
      <c r="AS20" s="280">
        <f t="shared" si="29"/>
        <v>0</v>
      </c>
      <c r="AT20" s="280">
        <f t="shared" si="30"/>
        <v>0</v>
      </c>
      <c r="AU20" s="160"/>
      <c r="AV20" s="280">
        <f t="shared" si="31"/>
        <v>0</v>
      </c>
      <c r="AW20" s="280">
        <f t="shared" si="32"/>
        <v>0</v>
      </c>
      <c r="AX20" s="160"/>
      <c r="AY20" s="280">
        <f t="shared" si="33"/>
        <v>0</v>
      </c>
      <c r="AZ20" s="280">
        <f t="shared" si="34"/>
        <v>0</v>
      </c>
      <c r="BA20" s="160"/>
      <c r="BB20" s="280">
        <f t="shared" si="35"/>
        <v>0</v>
      </c>
      <c r="BC20" s="280">
        <f t="shared" si="36"/>
        <v>0</v>
      </c>
      <c r="BD20" s="160"/>
      <c r="BE20" s="280">
        <f t="shared" si="37"/>
        <v>0</v>
      </c>
      <c r="BF20" s="280">
        <f t="shared" si="38"/>
        <v>0</v>
      </c>
      <c r="BG20" s="160"/>
      <c r="BH20" s="280">
        <f t="shared" si="39"/>
        <v>0</v>
      </c>
      <c r="BI20" s="280">
        <f t="shared" si="40"/>
        <v>0</v>
      </c>
      <c r="BJ20" s="160"/>
      <c r="BK20" s="280">
        <f t="shared" si="41"/>
        <v>0</v>
      </c>
      <c r="BL20" s="280">
        <f t="shared" si="42"/>
        <v>0</v>
      </c>
      <c r="BM20" s="160"/>
      <c r="BN20" s="280">
        <f t="shared" si="43"/>
        <v>0</v>
      </c>
      <c r="BO20" s="280">
        <f t="shared" si="44"/>
        <v>0</v>
      </c>
      <c r="BP20" s="162">
        <f t="shared" si="0"/>
        <v>0</v>
      </c>
      <c r="BQ20" s="269">
        <f t="shared" si="1"/>
        <v>0</v>
      </c>
      <c r="BR20" s="270">
        <f t="shared" si="2"/>
        <v>0</v>
      </c>
      <c r="BS20" s="270">
        <f t="shared" si="3"/>
        <v>0</v>
      </c>
      <c r="BT20" s="274">
        <f t="shared" si="46"/>
        <v>0</v>
      </c>
      <c r="BU20" s="155">
        <f t="shared" si="45"/>
        <v>0</v>
      </c>
    </row>
    <row r="21" spans="1:73" s="65" customFormat="1" outlineLevel="1">
      <c r="A21" s="277"/>
      <c r="B21" s="134"/>
      <c r="C21" s="133"/>
      <c r="D21" s="279"/>
      <c r="E21" s="132"/>
      <c r="F21" s="300">
        <f>IFERROR(INDEX(Instructions!$S$4:$S$12,MATCH(E21,Instructions!$N$4:$N$12,0)),0)</f>
        <v>0</v>
      </c>
      <c r="G21" s="302">
        <f t="shared" si="4"/>
        <v>0</v>
      </c>
      <c r="H21" s="160"/>
      <c r="I21" s="280">
        <f t="shared" si="5"/>
        <v>0</v>
      </c>
      <c r="J21" s="280">
        <f t="shared" si="6"/>
        <v>0</v>
      </c>
      <c r="K21" s="160"/>
      <c r="L21" s="280">
        <f t="shared" si="7"/>
        <v>0</v>
      </c>
      <c r="M21" s="280">
        <f t="shared" si="8"/>
        <v>0</v>
      </c>
      <c r="N21" s="160"/>
      <c r="O21" s="280">
        <f t="shared" si="9"/>
        <v>0</v>
      </c>
      <c r="P21" s="280">
        <f t="shared" si="10"/>
        <v>0</v>
      </c>
      <c r="Q21" s="160"/>
      <c r="R21" s="280">
        <f t="shared" si="11"/>
        <v>0</v>
      </c>
      <c r="S21" s="280">
        <f t="shared" si="12"/>
        <v>0</v>
      </c>
      <c r="T21" s="160"/>
      <c r="U21" s="280">
        <f t="shared" si="13"/>
        <v>0</v>
      </c>
      <c r="V21" s="280">
        <f t="shared" si="14"/>
        <v>0</v>
      </c>
      <c r="W21" s="160"/>
      <c r="X21" s="280">
        <f t="shared" si="15"/>
        <v>0</v>
      </c>
      <c r="Y21" s="280">
        <f t="shared" si="16"/>
        <v>0</v>
      </c>
      <c r="Z21" s="160"/>
      <c r="AA21" s="280">
        <f t="shared" si="17"/>
        <v>0</v>
      </c>
      <c r="AB21" s="280">
        <f t="shared" si="18"/>
        <v>0</v>
      </c>
      <c r="AC21" s="160"/>
      <c r="AD21" s="280">
        <f t="shared" si="19"/>
        <v>0</v>
      </c>
      <c r="AE21" s="280">
        <f t="shared" si="20"/>
        <v>0</v>
      </c>
      <c r="AF21" s="160"/>
      <c r="AG21" s="280">
        <f t="shared" si="21"/>
        <v>0</v>
      </c>
      <c r="AH21" s="280">
        <f t="shared" si="22"/>
        <v>0</v>
      </c>
      <c r="AI21" s="160"/>
      <c r="AJ21" s="280">
        <f t="shared" si="23"/>
        <v>0</v>
      </c>
      <c r="AK21" s="280">
        <f t="shared" si="24"/>
        <v>0</v>
      </c>
      <c r="AL21" s="160"/>
      <c r="AM21" s="280">
        <f t="shared" si="25"/>
        <v>0</v>
      </c>
      <c r="AN21" s="280">
        <f t="shared" si="26"/>
        <v>0</v>
      </c>
      <c r="AO21" s="160"/>
      <c r="AP21" s="280">
        <f t="shared" si="27"/>
        <v>0</v>
      </c>
      <c r="AQ21" s="280">
        <f t="shared" si="28"/>
        <v>0</v>
      </c>
      <c r="AR21" s="160"/>
      <c r="AS21" s="280">
        <f t="shared" si="29"/>
        <v>0</v>
      </c>
      <c r="AT21" s="280">
        <f t="shared" si="30"/>
        <v>0</v>
      </c>
      <c r="AU21" s="160"/>
      <c r="AV21" s="280">
        <f t="shared" si="31"/>
        <v>0</v>
      </c>
      <c r="AW21" s="280">
        <f t="shared" si="32"/>
        <v>0</v>
      </c>
      <c r="AX21" s="160"/>
      <c r="AY21" s="280">
        <f t="shared" si="33"/>
        <v>0</v>
      </c>
      <c r="AZ21" s="280">
        <f t="shared" si="34"/>
        <v>0</v>
      </c>
      <c r="BA21" s="160"/>
      <c r="BB21" s="280">
        <f t="shared" si="35"/>
        <v>0</v>
      </c>
      <c r="BC21" s="280">
        <f t="shared" si="36"/>
        <v>0</v>
      </c>
      <c r="BD21" s="160"/>
      <c r="BE21" s="280">
        <f t="shared" si="37"/>
        <v>0</v>
      </c>
      <c r="BF21" s="280">
        <f t="shared" si="38"/>
        <v>0</v>
      </c>
      <c r="BG21" s="160"/>
      <c r="BH21" s="280">
        <f t="shared" si="39"/>
        <v>0</v>
      </c>
      <c r="BI21" s="280">
        <f t="shared" si="40"/>
        <v>0</v>
      </c>
      <c r="BJ21" s="160"/>
      <c r="BK21" s="280">
        <f t="shared" si="41"/>
        <v>0</v>
      </c>
      <c r="BL21" s="280">
        <f t="shared" si="42"/>
        <v>0</v>
      </c>
      <c r="BM21" s="160"/>
      <c r="BN21" s="280">
        <f t="shared" si="43"/>
        <v>0</v>
      </c>
      <c r="BO21" s="280">
        <f t="shared" si="44"/>
        <v>0</v>
      </c>
      <c r="BP21" s="162">
        <f t="shared" si="0"/>
        <v>0</v>
      </c>
      <c r="BQ21" s="269">
        <f t="shared" si="1"/>
        <v>0</v>
      </c>
      <c r="BR21" s="270">
        <f t="shared" si="2"/>
        <v>0</v>
      </c>
      <c r="BS21" s="270">
        <f t="shared" si="3"/>
        <v>0</v>
      </c>
      <c r="BT21" s="274">
        <f t="shared" si="46"/>
        <v>0</v>
      </c>
      <c r="BU21" s="155">
        <f t="shared" si="45"/>
        <v>0</v>
      </c>
    </row>
    <row r="22" spans="1:73" s="65" customFormat="1" outlineLevel="1">
      <c r="A22" s="277"/>
      <c r="B22" s="134"/>
      <c r="C22" s="133"/>
      <c r="D22" s="279"/>
      <c r="E22" s="132"/>
      <c r="F22" s="300">
        <f>IFERROR(INDEX(Instructions!$S$4:$S$12,MATCH(E22,Instructions!$N$4:$N$12,0)),0)</f>
        <v>0</v>
      </c>
      <c r="G22" s="302">
        <f t="shared" si="4"/>
        <v>0</v>
      </c>
      <c r="H22" s="160"/>
      <c r="I22" s="280">
        <f t="shared" si="5"/>
        <v>0</v>
      </c>
      <c r="J22" s="280">
        <f t="shared" si="6"/>
        <v>0</v>
      </c>
      <c r="K22" s="160"/>
      <c r="L22" s="280">
        <f t="shared" si="7"/>
        <v>0</v>
      </c>
      <c r="M22" s="280">
        <f t="shared" si="8"/>
        <v>0</v>
      </c>
      <c r="N22" s="160"/>
      <c r="O22" s="280">
        <f t="shared" si="9"/>
        <v>0</v>
      </c>
      <c r="P22" s="280">
        <f t="shared" si="10"/>
        <v>0</v>
      </c>
      <c r="Q22" s="160"/>
      <c r="R22" s="280">
        <f t="shared" si="11"/>
        <v>0</v>
      </c>
      <c r="S22" s="280">
        <f t="shared" si="12"/>
        <v>0</v>
      </c>
      <c r="T22" s="160"/>
      <c r="U22" s="280">
        <f t="shared" si="13"/>
        <v>0</v>
      </c>
      <c r="V22" s="280">
        <f t="shared" si="14"/>
        <v>0</v>
      </c>
      <c r="W22" s="160"/>
      <c r="X22" s="280">
        <f t="shared" si="15"/>
        <v>0</v>
      </c>
      <c r="Y22" s="280">
        <f t="shared" si="16"/>
        <v>0</v>
      </c>
      <c r="Z22" s="160"/>
      <c r="AA22" s="280">
        <f t="shared" si="17"/>
        <v>0</v>
      </c>
      <c r="AB22" s="280">
        <f t="shared" si="18"/>
        <v>0</v>
      </c>
      <c r="AC22" s="160"/>
      <c r="AD22" s="280">
        <f t="shared" si="19"/>
        <v>0</v>
      </c>
      <c r="AE22" s="280">
        <f t="shared" si="20"/>
        <v>0</v>
      </c>
      <c r="AF22" s="160"/>
      <c r="AG22" s="280">
        <f t="shared" si="21"/>
        <v>0</v>
      </c>
      <c r="AH22" s="280">
        <f t="shared" si="22"/>
        <v>0</v>
      </c>
      <c r="AI22" s="160"/>
      <c r="AJ22" s="280">
        <f t="shared" si="23"/>
        <v>0</v>
      </c>
      <c r="AK22" s="280">
        <f t="shared" si="24"/>
        <v>0</v>
      </c>
      <c r="AL22" s="160"/>
      <c r="AM22" s="280">
        <f t="shared" si="25"/>
        <v>0</v>
      </c>
      <c r="AN22" s="280">
        <f t="shared" si="26"/>
        <v>0</v>
      </c>
      <c r="AO22" s="160"/>
      <c r="AP22" s="280">
        <f t="shared" si="27"/>
        <v>0</v>
      </c>
      <c r="AQ22" s="280">
        <f t="shared" si="28"/>
        <v>0</v>
      </c>
      <c r="AR22" s="160"/>
      <c r="AS22" s="280">
        <f t="shared" si="29"/>
        <v>0</v>
      </c>
      <c r="AT22" s="280">
        <f t="shared" si="30"/>
        <v>0</v>
      </c>
      <c r="AU22" s="160"/>
      <c r="AV22" s="280">
        <f t="shared" si="31"/>
        <v>0</v>
      </c>
      <c r="AW22" s="280">
        <f t="shared" si="32"/>
        <v>0</v>
      </c>
      <c r="AX22" s="160"/>
      <c r="AY22" s="280">
        <f t="shared" si="33"/>
        <v>0</v>
      </c>
      <c r="AZ22" s="280">
        <f t="shared" si="34"/>
        <v>0</v>
      </c>
      <c r="BA22" s="160"/>
      <c r="BB22" s="280">
        <f t="shared" si="35"/>
        <v>0</v>
      </c>
      <c r="BC22" s="280">
        <f t="shared" si="36"/>
        <v>0</v>
      </c>
      <c r="BD22" s="160"/>
      <c r="BE22" s="280">
        <f t="shared" si="37"/>
        <v>0</v>
      </c>
      <c r="BF22" s="280">
        <f t="shared" si="38"/>
        <v>0</v>
      </c>
      <c r="BG22" s="160"/>
      <c r="BH22" s="280">
        <f t="shared" si="39"/>
        <v>0</v>
      </c>
      <c r="BI22" s="280">
        <f t="shared" si="40"/>
        <v>0</v>
      </c>
      <c r="BJ22" s="160"/>
      <c r="BK22" s="280">
        <f t="shared" si="41"/>
        <v>0</v>
      </c>
      <c r="BL22" s="280">
        <f t="shared" si="42"/>
        <v>0</v>
      </c>
      <c r="BM22" s="160"/>
      <c r="BN22" s="280">
        <f t="shared" si="43"/>
        <v>0</v>
      </c>
      <c r="BO22" s="280">
        <f t="shared" si="44"/>
        <v>0</v>
      </c>
      <c r="BP22" s="162">
        <f t="shared" si="0"/>
        <v>0</v>
      </c>
      <c r="BQ22" s="269">
        <f t="shared" si="1"/>
        <v>0</v>
      </c>
      <c r="BR22" s="270">
        <f t="shared" si="2"/>
        <v>0</v>
      </c>
      <c r="BS22" s="270">
        <f t="shared" si="3"/>
        <v>0</v>
      </c>
      <c r="BT22" s="274">
        <f t="shared" si="46"/>
        <v>0</v>
      </c>
      <c r="BU22" s="155">
        <f t="shared" si="45"/>
        <v>0</v>
      </c>
    </row>
    <row r="23" spans="1:73" s="65" customFormat="1" outlineLevel="1">
      <c r="A23" s="277"/>
      <c r="B23" s="134"/>
      <c r="C23" s="133"/>
      <c r="D23" s="279"/>
      <c r="E23" s="132"/>
      <c r="F23" s="300">
        <f>IFERROR(INDEX(Instructions!$S$4:$S$12,MATCH(E23,Instructions!$N$4:$N$12,0)),0)</f>
        <v>0</v>
      </c>
      <c r="G23" s="302">
        <f t="shared" si="4"/>
        <v>0</v>
      </c>
      <c r="H23" s="160"/>
      <c r="I23" s="280">
        <f t="shared" si="5"/>
        <v>0</v>
      </c>
      <c r="J23" s="280">
        <f t="shared" si="6"/>
        <v>0</v>
      </c>
      <c r="K23" s="160"/>
      <c r="L23" s="280">
        <f t="shared" si="7"/>
        <v>0</v>
      </c>
      <c r="M23" s="280">
        <f t="shared" si="8"/>
        <v>0</v>
      </c>
      <c r="N23" s="160"/>
      <c r="O23" s="280">
        <f t="shared" si="9"/>
        <v>0</v>
      </c>
      <c r="P23" s="280">
        <f t="shared" si="10"/>
        <v>0</v>
      </c>
      <c r="Q23" s="160"/>
      <c r="R23" s="280">
        <f t="shared" si="11"/>
        <v>0</v>
      </c>
      <c r="S23" s="280">
        <f t="shared" si="12"/>
        <v>0</v>
      </c>
      <c r="T23" s="160"/>
      <c r="U23" s="280">
        <f t="shared" si="13"/>
        <v>0</v>
      </c>
      <c r="V23" s="280">
        <f t="shared" si="14"/>
        <v>0</v>
      </c>
      <c r="W23" s="160"/>
      <c r="X23" s="280">
        <f t="shared" si="15"/>
        <v>0</v>
      </c>
      <c r="Y23" s="280">
        <f t="shared" si="16"/>
        <v>0</v>
      </c>
      <c r="Z23" s="160"/>
      <c r="AA23" s="280">
        <f t="shared" si="17"/>
        <v>0</v>
      </c>
      <c r="AB23" s="280">
        <f t="shared" si="18"/>
        <v>0</v>
      </c>
      <c r="AC23" s="160"/>
      <c r="AD23" s="280">
        <f t="shared" si="19"/>
        <v>0</v>
      </c>
      <c r="AE23" s="280">
        <f t="shared" si="20"/>
        <v>0</v>
      </c>
      <c r="AF23" s="160"/>
      <c r="AG23" s="280">
        <f t="shared" si="21"/>
        <v>0</v>
      </c>
      <c r="AH23" s="280">
        <f t="shared" si="22"/>
        <v>0</v>
      </c>
      <c r="AI23" s="160"/>
      <c r="AJ23" s="280">
        <f t="shared" si="23"/>
        <v>0</v>
      </c>
      <c r="AK23" s="280">
        <f t="shared" si="24"/>
        <v>0</v>
      </c>
      <c r="AL23" s="160"/>
      <c r="AM23" s="280">
        <f t="shared" si="25"/>
        <v>0</v>
      </c>
      <c r="AN23" s="280">
        <f t="shared" si="26"/>
        <v>0</v>
      </c>
      <c r="AO23" s="160"/>
      <c r="AP23" s="280">
        <f t="shared" si="27"/>
        <v>0</v>
      </c>
      <c r="AQ23" s="280">
        <f t="shared" si="28"/>
        <v>0</v>
      </c>
      <c r="AR23" s="160"/>
      <c r="AS23" s="280">
        <f t="shared" si="29"/>
        <v>0</v>
      </c>
      <c r="AT23" s="280">
        <f t="shared" si="30"/>
        <v>0</v>
      </c>
      <c r="AU23" s="160"/>
      <c r="AV23" s="280">
        <f t="shared" si="31"/>
        <v>0</v>
      </c>
      <c r="AW23" s="280">
        <f t="shared" si="32"/>
        <v>0</v>
      </c>
      <c r="AX23" s="160"/>
      <c r="AY23" s="280">
        <f t="shared" si="33"/>
        <v>0</v>
      </c>
      <c r="AZ23" s="280">
        <f t="shared" si="34"/>
        <v>0</v>
      </c>
      <c r="BA23" s="160"/>
      <c r="BB23" s="280">
        <f t="shared" si="35"/>
        <v>0</v>
      </c>
      <c r="BC23" s="280">
        <f t="shared" si="36"/>
        <v>0</v>
      </c>
      <c r="BD23" s="160"/>
      <c r="BE23" s="280">
        <f t="shared" si="37"/>
        <v>0</v>
      </c>
      <c r="BF23" s="280">
        <f t="shared" si="38"/>
        <v>0</v>
      </c>
      <c r="BG23" s="160"/>
      <c r="BH23" s="280">
        <f t="shared" si="39"/>
        <v>0</v>
      </c>
      <c r="BI23" s="280">
        <f t="shared" si="40"/>
        <v>0</v>
      </c>
      <c r="BJ23" s="160"/>
      <c r="BK23" s="280">
        <f t="shared" si="41"/>
        <v>0</v>
      </c>
      <c r="BL23" s="280">
        <f t="shared" si="42"/>
        <v>0</v>
      </c>
      <c r="BM23" s="160"/>
      <c r="BN23" s="280">
        <f t="shared" si="43"/>
        <v>0</v>
      </c>
      <c r="BO23" s="280">
        <f t="shared" si="44"/>
        <v>0</v>
      </c>
      <c r="BP23" s="162">
        <f t="shared" si="0"/>
        <v>0</v>
      </c>
      <c r="BQ23" s="269">
        <f t="shared" si="1"/>
        <v>0</v>
      </c>
      <c r="BR23" s="270">
        <f t="shared" si="2"/>
        <v>0</v>
      </c>
      <c r="BS23" s="270">
        <f t="shared" si="3"/>
        <v>0</v>
      </c>
      <c r="BT23" s="274">
        <f t="shared" si="46"/>
        <v>0</v>
      </c>
      <c r="BU23" s="155">
        <f t="shared" si="45"/>
        <v>0</v>
      </c>
    </row>
    <row r="24" spans="1:73" s="65" customFormat="1" outlineLevel="1">
      <c r="A24" s="277"/>
      <c r="B24" s="134"/>
      <c r="C24" s="133"/>
      <c r="D24" s="279"/>
      <c r="E24" s="132"/>
      <c r="F24" s="300">
        <f>IFERROR(INDEX(Instructions!$S$4:$S$12,MATCH(E24,Instructions!$N$4:$N$12,0)),0)</f>
        <v>0</v>
      </c>
      <c r="G24" s="302">
        <f t="shared" si="4"/>
        <v>0</v>
      </c>
      <c r="H24" s="160"/>
      <c r="I24" s="280">
        <f t="shared" si="5"/>
        <v>0</v>
      </c>
      <c r="J24" s="280">
        <f t="shared" si="6"/>
        <v>0</v>
      </c>
      <c r="K24" s="160"/>
      <c r="L24" s="280">
        <f t="shared" si="7"/>
        <v>0</v>
      </c>
      <c r="M24" s="280">
        <f t="shared" si="8"/>
        <v>0</v>
      </c>
      <c r="N24" s="160"/>
      <c r="O24" s="280">
        <f t="shared" si="9"/>
        <v>0</v>
      </c>
      <c r="P24" s="280">
        <f t="shared" si="10"/>
        <v>0</v>
      </c>
      <c r="Q24" s="160"/>
      <c r="R24" s="280">
        <f t="shared" si="11"/>
        <v>0</v>
      </c>
      <c r="S24" s="280">
        <f t="shared" si="12"/>
        <v>0</v>
      </c>
      <c r="T24" s="160"/>
      <c r="U24" s="280">
        <f t="shared" si="13"/>
        <v>0</v>
      </c>
      <c r="V24" s="280">
        <f t="shared" si="14"/>
        <v>0</v>
      </c>
      <c r="W24" s="160"/>
      <c r="X24" s="280">
        <f t="shared" si="15"/>
        <v>0</v>
      </c>
      <c r="Y24" s="280">
        <f t="shared" si="16"/>
        <v>0</v>
      </c>
      <c r="Z24" s="160"/>
      <c r="AA24" s="280">
        <f t="shared" si="17"/>
        <v>0</v>
      </c>
      <c r="AB24" s="280">
        <f t="shared" si="18"/>
        <v>0</v>
      </c>
      <c r="AC24" s="160"/>
      <c r="AD24" s="280">
        <f t="shared" si="19"/>
        <v>0</v>
      </c>
      <c r="AE24" s="280">
        <f t="shared" si="20"/>
        <v>0</v>
      </c>
      <c r="AF24" s="160"/>
      <c r="AG24" s="280">
        <f t="shared" si="21"/>
        <v>0</v>
      </c>
      <c r="AH24" s="280">
        <f t="shared" si="22"/>
        <v>0</v>
      </c>
      <c r="AI24" s="160"/>
      <c r="AJ24" s="280">
        <f t="shared" si="23"/>
        <v>0</v>
      </c>
      <c r="AK24" s="280">
        <f t="shared" si="24"/>
        <v>0</v>
      </c>
      <c r="AL24" s="160"/>
      <c r="AM24" s="280">
        <f t="shared" si="25"/>
        <v>0</v>
      </c>
      <c r="AN24" s="280">
        <f t="shared" si="26"/>
        <v>0</v>
      </c>
      <c r="AO24" s="160"/>
      <c r="AP24" s="280">
        <f t="shared" si="27"/>
        <v>0</v>
      </c>
      <c r="AQ24" s="280">
        <f t="shared" si="28"/>
        <v>0</v>
      </c>
      <c r="AR24" s="160"/>
      <c r="AS24" s="280">
        <f t="shared" si="29"/>
        <v>0</v>
      </c>
      <c r="AT24" s="280">
        <f t="shared" si="30"/>
        <v>0</v>
      </c>
      <c r="AU24" s="160"/>
      <c r="AV24" s="280">
        <f t="shared" si="31"/>
        <v>0</v>
      </c>
      <c r="AW24" s="280">
        <f t="shared" si="32"/>
        <v>0</v>
      </c>
      <c r="AX24" s="160"/>
      <c r="AY24" s="280">
        <f t="shared" si="33"/>
        <v>0</v>
      </c>
      <c r="AZ24" s="280">
        <f t="shared" si="34"/>
        <v>0</v>
      </c>
      <c r="BA24" s="160"/>
      <c r="BB24" s="280">
        <f t="shared" si="35"/>
        <v>0</v>
      </c>
      <c r="BC24" s="280">
        <f t="shared" si="36"/>
        <v>0</v>
      </c>
      <c r="BD24" s="160"/>
      <c r="BE24" s="280">
        <f t="shared" si="37"/>
        <v>0</v>
      </c>
      <c r="BF24" s="280">
        <f t="shared" si="38"/>
        <v>0</v>
      </c>
      <c r="BG24" s="160"/>
      <c r="BH24" s="280">
        <f t="shared" si="39"/>
        <v>0</v>
      </c>
      <c r="BI24" s="280">
        <f t="shared" si="40"/>
        <v>0</v>
      </c>
      <c r="BJ24" s="160"/>
      <c r="BK24" s="280">
        <f t="shared" si="41"/>
        <v>0</v>
      </c>
      <c r="BL24" s="280">
        <f t="shared" si="42"/>
        <v>0</v>
      </c>
      <c r="BM24" s="160"/>
      <c r="BN24" s="280">
        <f t="shared" si="43"/>
        <v>0</v>
      </c>
      <c r="BO24" s="280">
        <f t="shared" si="44"/>
        <v>0</v>
      </c>
      <c r="BP24" s="162">
        <f t="shared" si="0"/>
        <v>0</v>
      </c>
      <c r="BQ24" s="269">
        <f t="shared" si="1"/>
        <v>0</v>
      </c>
      <c r="BR24" s="270">
        <f t="shared" si="2"/>
        <v>0</v>
      </c>
      <c r="BS24" s="270">
        <f t="shared" si="3"/>
        <v>0</v>
      </c>
      <c r="BT24" s="274">
        <f t="shared" si="46"/>
        <v>0</v>
      </c>
      <c r="BU24" s="155">
        <f t="shared" si="45"/>
        <v>0</v>
      </c>
    </row>
    <row r="25" spans="1:73" s="65" customFormat="1" outlineLevel="1">
      <c r="A25" s="277"/>
      <c r="B25" s="134"/>
      <c r="C25" s="133"/>
      <c r="D25" s="279"/>
      <c r="E25" s="132"/>
      <c r="F25" s="300">
        <f>IFERROR(INDEX(Instructions!$S$4:$S$12,MATCH(E25,Instructions!$N$4:$N$12,0)),0)</f>
        <v>0</v>
      </c>
      <c r="G25" s="302">
        <f t="shared" si="4"/>
        <v>0</v>
      </c>
      <c r="H25" s="160"/>
      <c r="I25" s="280">
        <f t="shared" si="5"/>
        <v>0</v>
      </c>
      <c r="J25" s="280">
        <f t="shared" si="6"/>
        <v>0</v>
      </c>
      <c r="K25" s="160"/>
      <c r="L25" s="280">
        <f t="shared" si="7"/>
        <v>0</v>
      </c>
      <c r="M25" s="280">
        <f t="shared" si="8"/>
        <v>0</v>
      </c>
      <c r="N25" s="160"/>
      <c r="O25" s="280">
        <f t="shared" si="9"/>
        <v>0</v>
      </c>
      <c r="P25" s="280">
        <f t="shared" si="10"/>
        <v>0</v>
      </c>
      <c r="Q25" s="160"/>
      <c r="R25" s="280">
        <f t="shared" si="11"/>
        <v>0</v>
      </c>
      <c r="S25" s="280">
        <f t="shared" si="12"/>
        <v>0</v>
      </c>
      <c r="T25" s="160"/>
      <c r="U25" s="280">
        <f t="shared" si="13"/>
        <v>0</v>
      </c>
      <c r="V25" s="280">
        <f t="shared" si="14"/>
        <v>0</v>
      </c>
      <c r="W25" s="160"/>
      <c r="X25" s="280">
        <f t="shared" si="15"/>
        <v>0</v>
      </c>
      <c r="Y25" s="280">
        <f t="shared" si="16"/>
        <v>0</v>
      </c>
      <c r="Z25" s="160"/>
      <c r="AA25" s="280">
        <f t="shared" si="17"/>
        <v>0</v>
      </c>
      <c r="AB25" s="280">
        <f t="shared" si="18"/>
        <v>0</v>
      </c>
      <c r="AC25" s="160"/>
      <c r="AD25" s="280">
        <f t="shared" si="19"/>
        <v>0</v>
      </c>
      <c r="AE25" s="280">
        <f t="shared" si="20"/>
        <v>0</v>
      </c>
      <c r="AF25" s="160"/>
      <c r="AG25" s="280">
        <f t="shared" si="21"/>
        <v>0</v>
      </c>
      <c r="AH25" s="280">
        <f t="shared" si="22"/>
        <v>0</v>
      </c>
      <c r="AI25" s="160"/>
      <c r="AJ25" s="280">
        <f t="shared" si="23"/>
        <v>0</v>
      </c>
      <c r="AK25" s="280">
        <f t="shared" si="24"/>
        <v>0</v>
      </c>
      <c r="AL25" s="160"/>
      <c r="AM25" s="280">
        <f t="shared" si="25"/>
        <v>0</v>
      </c>
      <c r="AN25" s="280">
        <f t="shared" si="26"/>
        <v>0</v>
      </c>
      <c r="AO25" s="160"/>
      <c r="AP25" s="280">
        <f t="shared" si="27"/>
        <v>0</v>
      </c>
      <c r="AQ25" s="280">
        <f t="shared" si="28"/>
        <v>0</v>
      </c>
      <c r="AR25" s="160"/>
      <c r="AS25" s="280">
        <f t="shared" si="29"/>
        <v>0</v>
      </c>
      <c r="AT25" s="280">
        <f t="shared" si="30"/>
        <v>0</v>
      </c>
      <c r="AU25" s="160"/>
      <c r="AV25" s="280">
        <f t="shared" si="31"/>
        <v>0</v>
      </c>
      <c r="AW25" s="280">
        <f t="shared" si="32"/>
        <v>0</v>
      </c>
      <c r="AX25" s="160"/>
      <c r="AY25" s="280">
        <f t="shared" si="33"/>
        <v>0</v>
      </c>
      <c r="AZ25" s="280">
        <f t="shared" si="34"/>
        <v>0</v>
      </c>
      <c r="BA25" s="160"/>
      <c r="BB25" s="280">
        <f t="shared" si="35"/>
        <v>0</v>
      </c>
      <c r="BC25" s="280">
        <f t="shared" si="36"/>
        <v>0</v>
      </c>
      <c r="BD25" s="160"/>
      <c r="BE25" s="280">
        <f t="shared" si="37"/>
        <v>0</v>
      </c>
      <c r="BF25" s="280">
        <f t="shared" si="38"/>
        <v>0</v>
      </c>
      <c r="BG25" s="160"/>
      <c r="BH25" s="280">
        <f t="shared" si="39"/>
        <v>0</v>
      </c>
      <c r="BI25" s="280">
        <f t="shared" si="40"/>
        <v>0</v>
      </c>
      <c r="BJ25" s="160"/>
      <c r="BK25" s="280">
        <f t="shared" si="41"/>
        <v>0</v>
      </c>
      <c r="BL25" s="280">
        <f t="shared" si="42"/>
        <v>0</v>
      </c>
      <c r="BM25" s="160"/>
      <c r="BN25" s="280">
        <f t="shared" si="43"/>
        <v>0</v>
      </c>
      <c r="BO25" s="280">
        <f t="shared" si="44"/>
        <v>0</v>
      </c>
      <c r="BP25" s="162">
        <f t="shared" si="0"/>
        <v>0</v>
      </c>
      <c r="BQ25" s="269">
        <f t="shared" si="1"/>
        <v>0</v>
      </c>
      <c r="BR25" s="270">
        <f t="shared" si="2"/>
        <v>0</v>
      </c>
      <c r="BS25" s="270">
        <f t="shared" si="3"/>
        <v>0</v>
      </c>
      <c r="BT25" s="274">
        <f t="shared" si="46"/>
        <v>0</v>
      </c>
      <c r="BU25" s="155">
        <f t="shared" si="45"/>
        <v>0</v>
      </c>
    </row>
    <row r="26" spans="1:73" s="65" customFormat="1" outlineLevel="1">
      <c r="A26" s="277"/>
      <c r="B26" s="134"/>
      <c r="C26" s="133"/>
      <c r="D26" s="279"/>
      <c r="E26" s="132"/>
      <c r="F26" s="300">
        <f>IFERROR(INDEX(Instructions!$S$4:$S$12,MATCH(E26,Instructions!$N$4:$N$12,0)),0)</f>
        <v>0</v>
      </c>
      <c r="G26" s="302">
        <f t="shared" si="4"/>
        <v>0</v>
      </c>
      <c r="H26" s="160"/>
      <c r="I26" s="280">
        <f t="shared" si="5"/>
        <v>0</v>
      </c>
      <c r="J26" s="280">
        <f t="shared" si="6"/>
        <v>0</v>
      </c>
      <c r="K26" s="160"/>
      <c r="L26" s="280">
        <f t="shared" si="7"/>
        <v>0</v>
      </c>
      <c r="M26" s="280">
        <f t="shared" si="8"/>
        <v>0</v>
      </c>
      <c r="N26" s="160"/>
      <c r="O26" s="280">
        <f t="shared" si="9"/>
        <v>0</v>
      </c>
      <c r="P26" s="280">
        <f t="shared" si="10"/>
        <v>0</v>
      </c>
      <c r="Q26" s="160"/>
      <c r="R26" s="280">
        <f t="shared" si="11"/>
        <v>0</v>
      </c>
      <c r="S26" s="280">
        <f t="shared" si="12"/>
        <v>0</v>
      </c>
      <c r="T26" s="160"/>
      <c r="U26" s="280">
        <f t="shared" si="13"/>
        <v>0</v>
      </c>
      <c r="V26" s="280">
        <f t="shared" si="14"/>
        <v>0</v>
      </c>
      <c r="W26" s="160"/>
      <c r="X26" s="280">
        <f t="shared" si="15"/>
        <v>0</v>
      </c>
      <c r="Y26" s="280">
        <f t="shared" si="16"/>
        <v>0</v>
      </c>
      <c r="Z26" s="160"/>
      <c r="AA26" s="280">
        <f t="shared" si="17"/>
        <v>0</v>
      </c>
      <c r="AB26" s="280">
        <f t="shared" si="18"/>
        <v>0</v>
      </c>
      <c r="AC26" s="160"/>
      <c r="AD26" s="280">
        <f t="shared" si="19"/>
        <v>0</v>
      </c>
      <c r="AE26" s="280">
        <f t="shared" si="20"/>
        <v>0</v>
      </c>
      <c r="AF26" s="160"/>
      <c r="AG26" s="280">
        <f t="shared" si="21"/>
        <v>0</v>
      </c>
      <c r="AH26" s="280">
        <f t="shared" si="22"/>
        <v>0</v>
      </c>
      <c r="AI26" s="160"/>
      <c r="AJ26" s="280">
        <f t="shared" si="23"/>
        <v>0</v>
      </c>
      <c r="AK26" s="280">
        <f t="shared" si="24"/>
        <v>0</v>
      </c>
      <c r="AL26" s="160"/>
      <c r="AM26" s="280">
        <f t="shared" si="25"/>
        <v>0</v>
      </c>
      <c r="AN26" s="280">
        <f t="shared" si="26"/>
        <v>0</v>
      </c>
      <c r="AO26" s="160"/>
      <c r="AP26" s="280">
        <f t="shared" si="27"/>
        <v>0</v>
      </c>
      <c r="AQ26" s="280">
        <f t="shared" si="28"/>
        <v>0</v>
      </c>
      <c r="AR26" s="160"/>
      <c r="AS26" s="280">
        <f t="shared" si="29"/>
        <v>0</v>
      </c>
      <c r="AT26" s="280">
        <f t="shared" si="30"/>
        <v>0</v>
      </c>
      <c r="AU26" s="160"/>
      <c r="AV26" s="280">
        <f t="shared" si="31"/>
        <v>0</v>
      </c>
      <c r="AW26" s="280">
        <f t="shared" si="32"/>
        <v>0</v>
      </c>
      <c r="AX26" s="160"/>
      <c r="AY26" s="280">
        <f t="shared" si="33"/>
        <v>0</v>
      </c>
      <c r="AZ26" s="280">
        <f t="shared" si="34"/>
        <v>0</v>
      </c>
      <c r="BA26" s="160"/>
      <c r="BB26" s="280">
        <f t="shared" si="35"/>
        <v>0</v>
      </c>
      <c r="BC26" s="280">
        <f t="shared" si="36"/>
        <v>0</v>
      </c>
      <c r="BD26" s="160"/>
      <c r="BE26" s="280">
        <f t="shared" si="37"/>
        <v>0</v>
      </c>
      <c r="BF26" s="280">
        <f t="shared" si="38"/>
        <v>0</v>
      </c>
      <c r="BG26" s="160"/>
      <c r="BH26" s="280">
        <f t="shared" si="39"/>
        <v>0</v>
      </c>
      <c r="BI26" s="280">
        <f t="shared" si="40"/>
        <v>0</v>
      </c>
      <c r="BJ26" s="160"/>
      <c r="BK26" s="280">
        <f t="shared" si="41"/>
        <v>0</v>
      </c>
      <c r="BL26" s="280">
        <f t="shared" si="42"/>
        <v>0</v>
      </c>
      <c r="BM26" s="160"/>
      <c r="BN26" s="280">
        <f t="shared" si="43"/>
        <v>0</v>
      </c>
      <c r="BO26" s="280">
        <f t="shared" si="44"/>
        <v>0</v>
      </c>
      <c r="BP26" s="162">
        <f t="shared" si="0"/>
        <v>0</v>
      </c>
      <c r="BQ26" s="269">
        <f t="shared" si="1"/>
        <v>0</v>
      </c>
      <c r="BR26" s="270">
        <f t="shared" si="2"/>
        <v>0</v>
      </c>
      <c r="BS26" s="270">
        <f t="shared" si="3"/>
        <v>0</v>
      </c>
      <c r="BT26" s="274">
        <f t="shared" si="46"/>
        <v>0</v>
      </c>
      <c r="BU26" s="155">
        <f t="shared" si="45"/>
        <v>0</v>
      </c>
    </row>
    <row r="27" spans="1:73" s="65" customFormat="1" outlineLevel="1">
      <c r="A27" s="277"/>
      <c r="B27" s="134"/>
      <c r="C27" s="133"/>
      <c r="D27" s="279"/>
      <c r="E27" s="132"/>
      <c r="F27" s="300">
        <f>IFERROR(INDEX(Instructions!$S$4:$S$12,MATCH(E27,Instructions!$N$4:$N$12,0)),0)</f>
        <v>0</v>
      </c>
      <c r="G27" s="302">
        <f t="shared" si="4"/>
        <v>0</v>
      </c>
      <c r="H27" s="160"/>
      <c r="I27" s="280">
        <f t="shared" si="5"/>
        <v>0</v>
      </c>
      <c r="J27" s="280">
        <f t="shared" si="6"/>
        <v>0</v>
      </c>
      <c r="K27" s="160"/>
      <c r="L27" s="280">
        <f t="shared" si="7"/>
        <v>0</v>
      </c>
      <c r="M27" s="280">
        <f t="shared" si="8"/>
        <v>0</v>
      </c>
      <c r="N27" s="160"/>
      <c r="O27" s="280">
        <f t="shared" si="9"/>
        <v>0</v>
      </c>
      <c r="P27" s="280">
        <f t="shared" si="10"/>
        <v>0</v>
      </c>
      <c r="Q27" s="160"/>
      <c r="R27" s="280">
        <f t="shared" si="11"/>
        <v>0</v>
      </c>
      <c r="S27" s="280">
        <f t="shared" si="12"/>
        <v>0</v>
      </c>
      <c r="T27" s="160"/>
      <c r="U27" s="280">
        <f t="shared" si="13"/>
        <v>0</v>
      </c>
      <c r="V27" s="280">
        <f t="shared" si="14"/>
        <v>0</v>
      </c>
      <c r="W27" s="160"/>
      <c r="X27" s="280">
        <f t="shared" si="15"/>
        <v>0</v>
      </c>
      <c r="Y27" s="280">
        <f t="shared" si="16"/>
        <v>0</v>
      </c>
      <c r="Z27" s="160"/>
      <c r="AA27" s="280">
        <f t="shared" si="17"/>
        <v>0</v>
      </c>
      <c r="AB27" s="280">
        <f t="shared" si="18"/>
        <v>0</v>
      </c>
      <c r="AC27" s="160"/>
      <c r="AD27" s="280">
        <f t="shared" si="19"/>
        <v>0</v>
      </c>
      <c r="AE27" s="280">
        <f t="shared" si="20"/>
        <v>0</v>
      </c>
      <c r="AF27" s="160"/>
      <c r="AG27" s="280">
        <f t="shared" si="21"/>
        <v>0</v>
      </c>
      <c r="AH27" s="280">
        <f t="shared" si="22"/>
        <v>0</v>
      </c>
      <c r="AI27" s="160"/>
      <c r="AJ27" s="280">
        <f t="shared" si="23"/>
        <v>0</v>
      </c>
      <c r="AK27" s="280">
        <f t="shared" si="24"/>
        <v>0</v>
      </c>
      <c r="AL27" s="160"/>
      <c r="AM27" s="280">
        <f t="shared" si="25"/>
        <v>0</v>
      </c>
      <c r="AN27" s="280">
        <f t="shared" si="26"/>
        <v>0</v>
      </c>
      <c r="AO27" s="160"/>
      <c r="AP27" s="280">
        <f t="shared" si="27"/>
        <v>0</v>
      </c>
      <c r="AQ27" s="280">
        <f t="shared" si="28"/>
        <v>0</v>
      </c>
      <c r="AR27" s="160"/>
      <c r="AS27" s="280">
        <f t="shared" si="29"/>
        <v>0</v>
      </c>
      <c r="AT27" s="280">
        <f t="shared" si="30"/>
        <v>0</v>
      </c>
      <c r="AU27" s="160"/>
      <c r="AV27" s="280">
        <f t="shared" si="31"/>
        <v>0</v>
      </c>
      <c r="AW27" s="280">
        <f t="shared" si="32"/>
        <v>0</v>
      </c>
      <c r="AX27" s="160"/>
      <c r="AY27" s="280">
        <f t="shared" si="33"/>
        <v>0</v>
      </c>
      <c r="AZ27" s="280">
        <f t="shared" si="34"/>
        <v>0</v>
      </c>
      <c r="BA27" s="160"/>
      <c r="BB27" s="280">
        <f t="shared" si="35"/>
        <v>0</v>
      </c>
      <c r="BC27" s="280">
        <f t="shared" si="36"/>
        <v>0</v>
      </c>
      <c r="BD27" s="160"/>
      <c r="BE27" s="280">
        <f t="shared" si="37"/>
        <v>0</v>
      </c>
      <c r="BF27" s="280">
        <f t="shared" si="38"/>
        <v>0</v>
      </c>
      <c r="BG27" s="160"/>
      <c r="BH27" s="280">
        <f t="shared" si="39"/>
        <v>0</v>
      </c>
      <c r="BI27" s="280">
        <f t="shared" si="40"/>
        <v>0</v>
      </c>
      <c r="BJ27" s="160"/>
      <c r="BK27" s="280">
        <f t="shared" si="41"/>
        <v>0</v>
      </c>
      <c r="BL27" s="280">
        <f t="shared" si="42"/>
        <v>0</v>
      </c>
      <c r="BM27" s="160"/>
      <c r="BN27" s="280">
        <f t="shared" si="43"/>
        <v>0</v>
      </c>
      <c r="BO27" s="280">
        <f t="shared" si="44"/>
        <v>0</v>
      </c>
      <c r="BP27" s="162">
        <f t="shared" si="0"/>
        <v>0</v>
      </c>
      <c r="BQ27" s="269">
        <f t="shared" si="1"/>
        <v>0</v>
      </c>
      <c r="BR27" s="270">
        <f t="shared" si="2"/>
        <v>0</v>
      </c>
      <c r="BS27" s="270">
        <f t="shared" si="3"/>
        <v>0</v>
      </c>
      <c r="BT27" s="274">
        <f>+BP27*2088</f>
        <v>0</v>
      </c>
      <c r="BU27" s="155">
        <f t="shared" si="45"/>
        <v>0</v>
      </c>
    </row>
    <row r="28" spans="1:73" s="65" customFormat="1">
      <c r="A28" s="156" t="s">
        <v>86</v>
      </c>
      <c r="B28" s="157"/>
      <c r="C28" s="157"/>
      <c r="D28" s="157"/>
      <c r="E28" s="157"/>
      <c r="F28" s="157"/>
      <c r="G28" s="157"/>
      <c r="H28" s="161">
        <f>SUM(H8:H27)</f>
        <v>0</v>
      </c>
      <c r="I28" s="175">
        <f t="shared" ref="I28:J28" si="47">SUM(I8:I27)</f>
        <v>0</v>
      </c>
      <c r="J28" s="175">
        <f t="shared" si="47"/>
        <v>0</v>
      </c>
      <c r="K28" s="161">
        <f>SUM(K8:K27)</f>
        <v>0</v>
      </c>
      <c r="L28" s="175">
        <f t="shared" ref="L28" si="48">SUM(L8:L27)</f>
        <v>0</v>
      </c>
      <c r="M28" s="175">
        <f t="shared" ref="M28" si="49">SUM(M8:M27)</f>
        <v>0</v>
      </c>
      <c r="N28" s="161">
        <f>SUM(N8:N27)</f>
        <v>0</v>
      </c>
      <c r="O28" s="175">
        <f t="shared" ref="O28" si="50">SUM(O8:O27)</f>
        <v>0</v>
      </c>
      <c r="P28" s="175">
        <f t="shared" ref="P28" si="51">SUM(P8:P27)</f>
        <v>0</v>
      </c>
      <c r="Q28" s="161">
        <f>SUM(Q8:Q27)</f>
        <v>0</v>
      </c>
      <c r="R28" s="175">
        <f t="shared" ref="R28" si="52">SUM(R8:R27)</f>
        <v>0</v>
      </c>
      <c r="S28" s="175">
        <f t="shared" ref="S28" si="53">SUM(S8:S27)</f>
        <v>0</v>
      </c>
      <c r="T28" s="161">
        <f>SUM(T8:T27)</f>
        <v>0</v>
      </c>
      <c r="U28" s="175">
        <f t="shared" ref="U28" si="54">SUM(U8:U27)</f>
        <v>0</v>
      </c>
      <c r="V28" s="175">
        <f t="shared" ref="V28" si="55">SUM(V8:V27)</f>
        <v>0</v>
      </c>
      <c r="W28" s="161">
        <f>SUM(W8:W27)</f>
        <v>0</v>
      </c>
      <c r="X28" s="175">
        <f t="shared" ref="X28" si="56">SUM(X8:X27)</f>
        <v>0</v>
      </c>
      <c r="Y28" s="175">
        <f t="shared" ref="Y28" si="57">SUM(Y8:Y27)</f>
        <v>0</v>
      </c>
      <c r="Z28" s="161">
        <f>SUM(Z8:Z27)</f>
        <v>0</v>
      </c>
      <c r="AA28" s="175">
        <f t="shared" ref="AA28" si="58">SUM(AA8:AA27)</f>
        <v>0</v>
      </c>
      <c r="AB28" s="175">
        <f t="shared" ref="AB28" si="59">SUM(AB8:AB27)</f>
        <v>0</v>
      </c>
      <c r="AC28" s="161">
        <f>SUM(AC8:AC27)</f>
        <v>0</v>
      </c>
      <c r="AD28" s="175">
        <f t="shared" ref="AD28" si="60">SUM(AD8:AD27)</f>
        <v>0</v>
      </c>
      <c r="AE28" s="175">
        <f t="shared" ref="AE28" si="61">SUM(AE8:AE27)</f>
        <v>0</v>
      </c>
      <c r="AF28" s="161">
        <f>SUM(AF8:AF27)</f>
        <v>0</v>
      </c>
      <c r="AG28" s="175">
        <f t="shared" ref="AG28" si="62">SUM(AG8:AG27)</f>
        <v>0</v>
      </c>
      <c r="AH28" s="175">
        <f t="shared" ref="AH28" si="63">SUM(AH8:AH27)</f>
        <v>0</v>
      </c>
      <c r="AI28" s="161">
        <f>SUM(AI8:AI27)</f>
        <v>0</v>
      </c>
      <c r="AJ28" s="175">
        <f t="shared" ref="AJ28" si="64">SUM(AJ8:AJ27)</f>
        <v>0</v>
      </c>
      <c r="AK28" s="175">
        <f t="shared" ref="AK28" si="65">SUM(AK8:AK27)</f>
        <v>0</v>
      </c>
      <c r="AL28" s="161">
        <f>SUM(AL8:AL27)</f>
        <v>0</v>
      </c>
      <c r="AM28" s="175">
        <f t="shared" ref="AM28" si="66">SUM(AM8:AM27)</f>
        <v>0</v>
      </c>
      <c r="AN28" s="175">
        <f t="shared" ref="AN28" si="67">SUM(AN8:AN27)</f>
        <v>0</v>
      </c>
      <c r="AO28" s="161">
        <f>SUM(AO8:AO27)</f>
        <v>0</v>
      </c>
      <c r="AP28" s="175">
        <f t="shared" ref="AP28" si="68">SUM(AP8:AP27)</f>
        <v>0</v>
      </c>
      <c r="AQ28" s="175">
        <f t="shared" ref="AQ28" si="69">SUM(AQ8:AQ27)</f>
        <v>0</v>
      </c>
      <c r="AR28" s="161">
        <f>SUM(AR8:AR27)</f>
        <v>0</v>
      </c>
      <c r="AS28" s="175">
        <f t="shared" ref="AS28" si="70">SUM(AS8:AS27)</f>
        <v>0</v>
      </c>
      <c r="AT28" s="175">
        <f t="shared" ref="AT28" si="71">SUM(AT8:AT27)</f>
        <v>0</v>
      </c>
      <c r="AU28" s="161">
        <f>SUM(AU8:AU27)</f>
        <v>0</v>
      </c>
      <c r="AV28" s="175">
        <f t="shared" ref="AV28" si="72">SUM(AV8:AV27)</f>
        <v>0</v>
      </c>
      <c r="AW28" s="175">
        <f t="shared" ref="AW28" si="73">SUM(AW8:AW27)</f>
        <v>0</v>
      </c>
      <c r="AX28" s="161">
        <f>SUM(AX8:AX27)</f>
        <v>0</v>
      </c>
      <c r="AY28" s="175">
        <f t="shared" ref="AY28" si="74">SUM(AY8:AY27)</f>
        <v>0</v>
      </c>
      <c r="AZ28" s="175">
        <f t="shared" ref="AZ28" si="75">SUM(AZ8:AZ27)</f>
        <v>0</v>
      </c>
      <c r="BA28" s="161">
        <f>SUM(BA8:BA27)</f>
        <v>0</v>
      </c>
      <c r="BB28" s="175">
        <f t="shared" ref="BB28" si="76">SUM(BB8:BB27)</f>
        <v>0</v>
      </c>
      <c r="BC28" s="175">
        <f t="shared" ref="BC28" si="77">SUM(BC8:BC27)</f>
        <v>0</v>
      </c>
      <c r="BD28" s="161">
        <f>SUM(BD8:BD27)</f>
        <v>0</v>
      </c>
      <c r="BE28" s="175">
        <f t="shared" ref="BE28" si="78">SUM(BE8:BE27)</f>
        <v>0</v>
      </c>
      <c r="BF28" s="175">
        <f t="shared" ref="BF28" si="79">SUM(BF8:BF27)</f>
        <v>0</v>
      </c>
      <c r="BG28" s="161">
        <f>SUM(BG8:BG27)</f>
        <v>0</v>
      </c>
      <c r="BH28" s="175">
        <f t="shared" ref="BH28" si="80">SUM(BH8:BH27)</f>
        <v>0</v>
      </c>
      <c r="BI28" s="175">
        <f t="shared" ref="BI28" si="81">SUM(BI8:BI27)</f>
        <v>0</v>
      </c>
      <c r="BJ28" s="161">
        <f>SUM(BJ8:BJ27)</f>
        <v>0</v>
      </c>
      <c r="BK28" s="175">
        <f t="shared" ref="BK28" si="82">SUM(BK8:BK27)</f>
        <v>0</v>
      </c>
      <c r="BL28" s="175">
        <f t="shared" ref="BL28" si="83">SUM(BL8:BL27)</f>
        <v>0</v>
      </c>
      <c r="BM28" s="161">
        <f>SUM(BM8:BM27)</f>
        <v>0</v>
      </c>
      <c r="BN28" s="175">
        <f t="shared" ref="BN28" si="84">SUM(BN8:BN27)</f>
        <v>0</v>
      </c>
      <c r="BO28" s="175">
        <f t="shared" ref="BO28" si="85">SUM(BO8:BO27)</f>
        <v>0</v>
      </c>
      <c r="BP28" s="163"/>
      <c r="BQ28" s="158">
        <f t="shared" ref="BQ28" si="86">SUM(BQ8:BQ27)</f>
        <v>0</v>
      </c>
      <c r="BR28" s="158">
        <f t="shared" ref="BR28" si="87">SUM(BR8:BR27)</f>
        <v>0</v>
      </c>
      <c r="BS28" s="158">
        <f t="shared" ref="BS28" si="88">SUM(BS8:BS27)</f>
        <v>0</v>
      </c>
      <c r="BT28" s="275">
        <f t="shared" ref="BT28" si="89">SUM(BT8:BT27)</f>
        <v>0</v>
      </c>
      <c r="BU28" s="159"/>
    </row>
    <row r="29" spans="1:73" s="65" customFormat="1">
      <c r="A29" s="135"/>
      <c r="B29" s="102"/>
      <c r="C29" s="102"/>
      <c r="D29" s="72"/>
      <c r="E29" s="72"/>
      <c r="F29" s="72"/>
      <c r="G29" s="72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74"/>
      <c r="BQ29" s="75"/>
      <c r="BR29" s="75"/>
      <c r="BS29" s="75"/>
      <c r="BT29" s="75"/>
      <c r="BU29" s="76"/>
    </row>
    <row r="30" spans="1:73" s="65" customFormat="1" ht="30" customHeight="1">
      <c r="A30" s="419" t="s">
        <v>276</v>
      </c>
      <c r="B30" s="420"/>
      <c r="C30" s="420"/>
      <c r="D30" s="420"/>
      <c r="E30" s="420"/>
      <c r="F30" s="420"/>
      <c r="G30" s="421"/>
      <c r="H30" s="81" t="str">
        <f>"S&amp;B Total Svc"&amp;" "&amp;H1</f>
        <v>S&amp;B Total Svc 1</v>
      </c>
      <c r="I30" s="82" t="str">
        <f>"Salary Total"&amp;" "&amp;RIGHT(H30,6)</f>
        <v>Salary Total  Svc 1</v>
      </c>
      <c r="J30" s="82" t="str">
        <f>"Benefit Total"&amp;" "&amp;RIGHT(H30,6)</f>
        <v>Benefit Total  Svc 1</v>
      </c>
      <c r="K30" s="81" t="str">
        <f>"S&amp;B Total Svc"&amp;" "&amp;K1</f>
        <v>S&amp;B Total Svc 2</v>
      </c>
      <c r="L30" s="82" t="str">
        <f>"Salary Total"&amp;" "&amp;RIGHT(K30,6)</f>
        <v>Salary Total  Svc 2</v>
      </c>
      <c r="M30" s="82" t="str">
        <f>"Benefit Total"&amp;" "&amp;RIGHT(K30,6)</f>
        <v>Benefit Total  Svc 2</v>
      </c>
      <c r="N30" s="81" t="str">
        <f>"S&amp;B Total Svc"&amp;" "&amp;N1</f>
        <v>S&amp;B Total Svc 3</v>
      </c>
      <c r="O30" s="82" t="str">
        <f>"Salary Total"&amp;" "&amp;RIGHT(N30,6)</f>
        <v>Salary Total  Svc 3</v>
      </c>
      <c r="P30" s="82" t="str">
        <f>"Benefit Total"&amp;" "&amp;RIGHT(N30,6)</f>
        <v>Benefit Total  Svc 3</v>
      </c>
      <c r="Q30" s="81" t="str">
        <f>"S&amp;B Total Svc"&amp;" "&amp;Q1</f>
        <v>S&amp;B Total Svc 4</v>
      </c>
      <c r="R30" s="82" t="str">
        <f>"Salary Total"&amp;" "&amp;RIGHT(Q30,6)</f>
        <v>Salary Total  Svc 4</v>
      </c>
      <c r="S30" s="82" t="str">
        <f>"Benefit Total"&amp;" "&amp;RIGHT(Q30,6)</f>
        <v>Benefit Total  Svc 4</v>
      </c>
      <c r="T30" s="81" t="str">
        <f>"S&amp;B Total Svc"&amp;" "&amp;T1</f>
        <v>S&amp;B Total Svc 5</v>
      </c>
      <c r="U30" s="82" t="str">
        <f>"Salary Total"&amp;" "&amp;RIGHT(T30,6)</f>
        <v>Salary Total  Svc 5</v>
      </c>
      <c r="V30" s="82" t="str">
        <f>"Benefit Total"&amp;" "&amp;RIGHT(T30,6)</f>
        <v>Benefit Total  Svc 5</v>
      </c>
      <c r="W30" s="81" t="str">
        <f>"S&amp;B Total Svc"&amp;" "&amp;W1</f>
        <v>S&amp;B Total Svc 6</v>
      </c>
      <c r="X30" s="82" t="str">
        <f>"Salary Total"&amp;" "&amp;RIGHT(W30,6)</f>
        <v>Salary Total  Svc 6</v>
      </c>
      <c r="Y30" s="82" t="str">
        <f>"Benefit Total"&amp;" "&amp;RIGHT(W30,6)</f>
        <v>Benefit Total  Svc 6</v>
      </c>
      <c r="Z30" s="81" t="str">
        <f>"S&amp;B Total Svc"&amp;" "&amp;Z1</f>
        <v>S&amp;B Total Svc 7</v>
      </c>
      <c r="AA30" s="82" t="str">
        <f>"Salary Total"&amp;" "&amp;RIGHT(Z30,6)</f>
        <v>Salary Total  Svc 7</v>
      </c>
      <c r="AB30" s="82" t="str">
        <f>"Benefit Total"&amp;" "&amp;RIGHT(Z30,6)</f>
        <v>Benefit Total  Svc 7</v>
      </c>
      <c r="AC30" s="81" t="str">
        <f>"S&amp;B Total Svc"&amp;" "&amp;AC1</f>
        <v>S&amp;B Total Svc 8</v>
      </c>
      <c r="AD30" s="82" t="str">
        <f>"Salary Total"&amp;" "&amp;RIGHT(AC30,6)</f>
        <v>Salary Total  Svc 8</v>
      </c>
      <c r="AE30" s="82" t="str">
        <f>"Benefit Total"&amp;" "&amp;RIGHT(AC30,6)</f>
        <v>Benefit Total  Svc 8</v>
      </c>
      <c r="AF30" s="81" t="str">
        <f>"S&amp;B Total Svc"&amp;" "&amp;AF1</f>
        <v>S&amp;B Total Svc 9</v>
      </c>
      <c r="AG30" s="82" t="str">
        <f>"Salary Total"&amp;" "&amp;RIGHT(AF30,6)</f>
        <v>Salary Total  Svc 9</v>
      </c>
      <c r="AH30" s="82" t="str">
        <f>"Benefit Total"&amp;" "&amp;RIGHT(AF30,6)</f>
        <v>Benefit Total  Svc 9</v>
      </c>
      <c r="AI30" s="81" t="str">
        <f>"S&amp;B Total Svc"&amp;" "&amp;AI1</f>
        <v>S&amp;B Total Svc 10</v>
      </c>
      <c r="AJ30" s="82" t="str">
        <f>"Salary Total"&amp;" "&amp;RIGHT(AI30,6)</f>
        <v>Salary Total Svc 10</v>
      </c>
      <c r="AK30" s="82" t="str">
        <f>"Benefit Total"&amp;" "&amp;RIGHT(AI30,6)</f>
        <v>Benefit Total Svc 10</v>
      </c>
      <c r="AL30" s="81" t="str">
        <f>"S&amp;B Total Svc"&amp;" "&amp;AL1</f>
        <v>S&amp;B Total Svc 11</v>
      </c>
      <c r="AM30" s="82" t="str">
        <f>"Salary Total"&amp;" "&amp;RIGHT(AL30,6)</f>
        <v>Salary Total Svc 11</v>
      </c>
      <c r="AN30" s="82" t="str">
        <f>"Benefit Total"&amp;" "&amp;RIGHT(AL30,6)</f>
        <v>Benefit Total Svc 11</v>
      </c>
      <c r="AO30" s="81" t="str">
        <f>"S&amp;B Total Svc"&amp;" "&amp;AO1</f>
        <v>S&amp;B Total Svc 12</v>
      </c>
      <c r="AP30" s="82" t="str">
        <f>"Salary Total"&amp;" "&amp;RIGHT(AO30,6)</f>
        <v>Salary Total Svc 12</v>
      </c>
      <c r="AQ30" s="82" t="str">
        <f>"Benefit Total"&amp;" "&amp;RIGHT(AO30,6)</f>
        <v>Benefit Total Svc 12</v>
      </c>
      <c r="AR30" s="81" t="str">
        <f>"S&amp;B Total Svc"&amp;" "&amp;AR1</f>
        <v>S&amp;B Total Svc 13</v>
      </c>
      <c r="AS30" s="82" t="str">
        <f>"Salary Total"&amp;" "&amp;RIGHT(AR30,6)</f>
        <v>Salary Total Svc 13</v>
      </c>
      <c r="AT30" s="82" t="str">
        <f>"Benefit Total"&amp;" "&amp;RIGHT(AR30,6)</f>
        <v>Benefit Total Svc 13</v>
      </c>
      <c r="AU30" s="81" t="str">
        <f>"S&amp;B Total Svc"&amp;" "&amp;AU1</f>
        <v>S&amp;B Total Svc 14</v>
      </c>
      <c r="AV30" s="82" t="str">
        <f>"Salary Total"&amp;" "&amp;RIGHT(AU30,6)</f>
        <v>Salary Total Svc 14</v>
      </c>
      <c r="AW30" s="82" t="str">
        <f>"Benefit Total"&amp;" "&amp;RIGHT(AU30,6)</f>
        <v>Benefit Total Svc 14</v>
      </c>
      <c r="AX30" s="81" t="str">
        <f>"S&amp;B Total Svc"&amp;" "&amp;AX1</f>
        <v>S&amp;B Total Svc 15</v>
      </c>
      <c r="AY30" s="82" t="str">
        <f>"Salary Total"&amp;" "&amp;RIGHT(AX30,6)</f>
        <v>Salary Total Svc 15</v>
      </c>
      <c r="AZ30" s="82" t="str">
        <f>"Benefit Total"&amp;" "&amp;RIGHT(AX30,6)</f>
        <v>Benefit Total Svc 15</v>
      </c>
      <c r="BA30" s="81" t="str">
        <f>"S&amp;B Total Svc"&amp;" "&amp;BA1</f>
        <v>S&amp;B Total Svc 16</v>
      </c>
      <c r="BB30" s="82" t="str">
        <f>"Salary Total"&amp;" "&amp;RIGHT(BA30,6)</f>
        <v>Salary Total Svc 16</v>
      </c>
      <c r="BC30" s="82" t="str">
        <f>"Benefit Total"&amp;" "&amp;RIGHT(BA30,6)</f>
        <v>Benefit Total Svc 16</v>
      </c>
      <c r="BD30" s="81" t="str">
        <f>"S&amp;B Total Svc"&amp;" "&amp;BD1</f>
        <v>S&amp;B Total Svc 17</v>
      </c>
      <c r="BE30" s="82" t="str">
        <f>"Salary Total"&amp;" "&amp;RIGHT(BD30,6)</f>
        <v>Salary Total Svc 17</v>
      </c>
      <c r="BF30" s="82" t="str">
        <f>"Benefit Total"&amp;" "&amp;RIGHT(BD30,6)</f>
        <v>Benefit Total Svc 17</v>
      </c>
      <c r="BG30" s="81" t="str">
        <f>"S&amp;B Total Svc"&amp;" "&amp;BG1</f>
        <v>S&amp;B Total Svc 18</v>
      </c>
      <c r="BH30" s="82" t="str">
        <f>"Salary Total"&amp;" "&amp;RIGHT(BG30,6)</f>
        <v>Salary Total Svc 18</v>
      </c>
      <c r="BI30" s="82" t="str">
        <f>"Benefit Total"&amp;" "&amp;RIGHT(BG30,6)</f>
        <v>Benefit Total Svc 18</v>
      </c>
      <c r="BJ30" s="81" t="str">
        <f>"S&amp;B Total Svc"&amp;" "&amp;BJ1</f>
        <v>S&amp;B Total Svc 19</v>
      </c>
      <c r="BK30" s="82" t="str">
        <f>"Salary Total"&amp;" "&amp;RIGHT(BJ30,6)</f>
        <v>Salary Total Svc 19</v>
      </c>
      <c r="BL30" s="82" t="str">
        <f>"Benefit Total"&amp;" "&amp;RIGHT(BJ30,6)</f>
        <v>Benefit Total Svc 19</v>
      </c>
      <c r="BM30" s="81" t="str">
        <f>"S&amp;B Total Svc"&amp;" "&amp;BM1</f>
        <v>S&amp;B Total Svc 20</v>
      </c>
      <c r="BN30" s="82" t="str">
        <f>"Salary Total"&amp;" "&amp;RIGHT(BM30,6)</f>
        <v>Salary Total Svc 20</v>
      </c>
      <c r="BO30" s="82" t="str">
        <f>"Benefit Total"&amp;" "&amp;RIGHT(BM30,6)</f>
        <v>Benefit Total Svc 20</v>
      </c>
      <c r="BP30" s="78"/>
      <c r="BQ30" s="240" t="s">
        <v>148</v>
      </c>
      <c r="BR30" s="240" t="s">
        <v>82</v>
      </c>
      <c r="BS30" s="240" t="s">
        <v>83</v>
      </c>
      <c r="BT30" s="79"/>
      <c r="BU30" s="80"/>
    </row>
    <row r="31" spans="1:73" s="65" customFormat="1">
      <c r="A31" s="136" t="s">
        <v>6</v>
      </c>
      <c r="B31" s="116"/>
      <c r="C31" s="116"/>
      <c r="D31" s="97"/>
      <c r="E31" s="97"/>
      <c r="F31" s="97"/>
      <c r="G31" s="97"/>
      <c r="H31" s="281">
        <f>+I31</f>
        <v>0</v>
      </c>
      <c r="I31" s="282">
        <f>SUMIF($C$8:$C$27,"00",I$8:I$27)</f>
        <v>0</v>
      </c>
      <c r="J31" s="282">
        <f>SUMIF($C$8:$C$27,"00",J$8:J$27)</f>
        <v>0</v>
      </c>
      <c r="K31" s="281">
        <f>+L31</f>
        <v>0</v>
      </c>
      <c r="L31" s="282">
        <f>SUMIF($C$8:$C$27,"00",L$8:L$27)</f>
        <v>0</v>
      </c>
      <c r="M31" s="282">
        <f>SUMIF($C$8:$C$27,"00",M$8:M$27)</f>
        <v>0</v>
      </c>
      <c r="N31" s="281">
        <f>+O31</f>
        <v>0</v>
      </c>
      <c r="O31" s="282">
        <f>SUMIF($C$8:$C$27,"00",O$8:O$27)</f>
        <v>0</v>
      </c>
      <c r="P31" s="282">
        <f>SUMIF($C$8:$C$27,"00",P$8:P$27)</f>
        <v>0</v>
      </c>
      <c r="Q31" s="281">
        <f>+R31</f>
        <v>0</v>
      </c>
      <c r="R31" s="282">
        <f>SUMIF($C$8:$C$27,"00",R$8:R$27)</f>
        <v>0</v>
      </c>
      <c r="S31" s="282">
        <f>SUMIF($C$8:$C$27,"00",S$8:S$27)</f>
        <v>0</v>
      </c>
      <c r="T31" s="281">
        <f>+U31</f>
        <v>0</v>
      </c>
      <c r="U31" s="282">
        <f>SUMIF($C$8:$C$27,"00",U$8:U$27)</f>
        <v>0</v>
      </c>
      <c r="V31" s="282">
        <f>SUMIF($C$8:$C$27,"00",V$8:V$27)</f>
        <v>0</v>
      </c>
      <c r="W31" s="281">
        <f>+X31</f>
        <v>0</v>
      </c>
      <c r="X31" s="282">
        <f>SUMIF($C$8:$C$27,"00",X$8:X$27)</f>
        <v>0</v>
      </c>
      <c r="Y31" s="282">
        <f>SUMIF($C$8:$C$27,"00",Y$8:Y$27)</f>
        <v>0</v>
      </c>
      <c r="Z31" s="281">
        <f>+AA31</f>
        <v>0</v>
      </c>
      <c r="AA31" s="282">
        <f>SUMIF($C$8:$C$27,"00",AA$8:AA$27)</f>
        <v>0</v>
      </c>
      <c r="AB31" s="282">
        <f>SUMIF($C$8:$C$27,"00",AB$8:AB$27)</f>
        <v>0</v>
      </c>
      <c r="AC31" s="281">
        <f>+AD31</f>
        <v>0</v>
      </c>
      <c r="AD31" s="282">
        <f>SUMIF($C$8:$C$27,"00",AD$8:AD$27)</f>
        <v>0</v>
      </c>
      <c r="AE31" s="282">
        <f>SUMIF($C$8:$C$27,"00",AE$8:AE$27)</f>
        <v>0</v>
      </c>
      <c r="AF31" s="281">
        <f>+AG31</f>
        <v>0</v>
      </c>
      <c r="AG31" s="282">
        <f>SUMIF($C$8:$C$27,"00",AG$8:AG$27)</f>
        <v>0</v>
      </c>
      <c r="AH31" s="282">
        <f>SUMIF($C$8:$C$27,"00",AH$8:AH$27)</f>
        <v>0</v>
      </c>
      <c r="AI31" s="281">
        <f>+AJ31</f>
        <v>0</v>
      </c>
      <c r="AJ31" s="282">
        <f>SUMIF($C$8:$C$27,"00",AJ$8:AJ$27)</f>
        <v>0</v>
      </c>
      <c r="AK31" s="282">
        <f>SUMIF($C$8:$C$27,"00",AK$8:AK$27)</f>
        <v>0</v>
      </c>
      <c r="AL31" s="281">
        <f>+AM31</f>
        <v>0</v>
      </c>
      <c r="AM31" s="282">
        <f>SUMIF($C$8:$C$27,"00",AM$8:AM$27)</f>
        <v>0</v>
      </c>
      <c r="AN31" s="282">
        <f>SUMIF($C$8:$C$27,"00",AN$8:AN$27)</f>
        <v>0</v>
      </c>
      <c r="AO31" s="281">
        <f>+AP31</f>
        <v>0</v>
      </c>
      <c r="AP31" s="282">
        <f>SUMIF($C$8:$C$27,"00",AP$8:AP$27)</f>
        <v>0</v>
      </c>
      <c r="AQ31" s="282">
        <f>SUMIF($C$8:$C$27,"00",AQ$8:AQ$27)</f>
        <v>0</v>
      </c>
      <c r="AR31" s="281">
        <f>+AS31</f>
        <v>0</v>
      </c>
      <c r="AS31" s="282">
        <f>SUMIF($C$8:$C$27,"00",AS$8:AS$27)</f>
        <v>0</v>
      </c>
      <c r="AT31" s="282">
        <f>SUMIF($C$8:$C$27,"00",AT$8:AT$27)</f>
        <v>0</v>
      </c>
      <c r="AU31" s="281">
        <f>+AV31</f>
        <v>0</v>
      </c>
      <c r="AV31" s="282">
        <f>SUMIF($C$8:$C$27,"00",AV$8:AV$27)</f>
        <v>0</v>
      </c>
      <c r="AW31" s="282">
        <f>SUMIF($C$8:$C$27,"00",AW$8:AW$27)</f>
        <v>0</v>
      </c>
      <c r="AX31" s="281">
        <f>+AY31</f>
        <v>0</v>
      </c>
      <c r="AY31" s="282">
        <f>SUMIF($C$8:$C$27,"00",AY$8:AY$27)</f>
        <v>0</v>
      </c>
      <c r="AZ31" s="282">
        <f>SUMIF($C$8:$C$27,"00",AZ$8:AZ$27)</f>
        <v>0</v>
      </c>
      <c r="BA31" s="281">
        <f>+BB31</f>
        <v>0</v>
      </c>
      <c r="BB31" s="282">
        <f>SUMIF($C$8:$C$27,"00",BB$8:BB$27)</f>
        <v>0</v>
      </c>
      <c r="BC31" s="282">
        <f>SUMIF($C$8:$C$27,"00",BC$8:BC$27)</f>
        <v>0</v>
      </c>
      <c r="BD31" s="281">
        <f>+BE31</f>
        <v>0</v>
      </c>
      <c r="BE31" s="282">
        <f>SUMIF($C$8:$C$27,"00",BE$8:BE$27)</f>
        <v>0</v>
      </c>
      <c r="BF31" s="282">
        <f>SUMIF($C$8:$C$27,"00",BF$8:BF$27)</f>
        <v>0</v>
      </c>
      <c r="BG31" s="281">
        <f>+BH31</f>
        <v>0</v>
      </c>
      <c r="BH31" s="282">
        <f>SUMIF($C$8:$C$27,"00",BH$8:BH$27)</f>
        <v>0</v>
      </c>
      <c r="BI31" s="282">
        <f>SUMIF($C$8:$C$27,"00",BI$8:BI$27)</f>
        <v>0</v>
      </c>
      <c r="BJ31" s="281">
        <f>+BK31</f>
        <v>0</v>
      </c>
      <c r="BK31" s="282">
        <f>SUMIF($C$8:$C$27,"00",BK$8:BK$27)</f>
        <v>0</v>
      </c>
      <c r="BL31" s="282">
        <f>SUMIF($C$8:$C$27,"00",BL$8:BL$27)</f>
        <v>0</v>
      </c>
      <c r="BM31" s="281">
        <f>+BN31</f>
        <v>0</v>
      </c>
      <c r="BN31" s="282">
        <f>SUMIF($C$8:$C$27,"00",BN$8:BN$27)</f>
        <v>0</v>
      </c>
      <c r="BO31" s="282">
        <f>SUMIF($C$8:$C$27,"00",BO$8:BO$27)</f>
        <v>0</v>
      </c>
      <c r="BP31" s="78"/>
      <c r="BQ31" s="284">
        <f>SUM(H31,K31,N31,Q31,T31,W31,Z31,AC31,AF31,AI31,AL31,AO31,AR31,AU31,AX31,BA31,BD31,BG31,BJ31,BM31)</f>
        <v>0</v>
      </c>
      <c r="BR31" s="285">
        <f t="shared" ref="BR31:BS31" si="90">SUM(I31,L31,O31,R31,U31,X31,AA31,AD31,AG31,AJ31,AM31,AP31,AS31,AV31,AY31,BB31,BE31,BH31,BK31,BN31)</f>
        <v>0</v>
      </c>
      <c r="BS31" s="285">
        <f t="shared" si="90"/>
        <v>0</v>
      </c>
      <c r="BT31" s="79"/>
      <c r="BU31" s="80"/>
    </row>
    <row r="32" spans="1:73" s="65" customFormat="1">
      <c r="A32" s="136" t="s">
        <v>7</v>
      </c>
      <c r="B32" s="116"/>
      <c r="C32" s="116"/>
      <c r="D32" s="97"/>
      <c r="E32" s="97"/>
      <c r="F32" s="97"/>
      <c r="G32" s="97"/>
      <c r="H32" s="281">
        <f>+I32</f>
        <v>0</v>
      </c>
      <c r="I32" s="282">
        <f>SUMIF($C$8:$C$27,"01",I$8:I$27)</f>
        <v>0</v>
      </c>
      <c r="J32" s="282">
        <f>SUMIF($C$8:$C$27,"01",J$8:J$27)</f>
        <v>0</v>
      </c>
      <c r="K32" s="281">
        <f>+L32</f>
        <v>0</v>
      </c>
      <c r="L32" s="282">
        <f>SUMIF($C$8:$C$27,"01",L$8:L$27)</f>
        <v>0</v>
      </c>
      <c r="M32" s="282">
        <f>SUMIF($C$8:$C$27,"01",M$8:M$27)</f>
        <v>0</v>
      </c>
      <c r="N32" s="281">
        <f>+O32</f>
        <v>0</v>
      </c>
      <c r="O32" s="282">
        <f>SUMIF($C$8:$C$27,"01",O$8:O$27)</f>
        <v>0</v>
      </c>
      <c r="P32" s="282">
        <f>SUMIF($C$8:$C$27,"01",P$8:P$27)</f>
        <v>0</v>
      </c>
      <c r="Q32" s="281">
        <f>+R32</f>
        <v>0</v>
      </c>
      <c r="R32" s="282">
        <f>SUMIF($C$8:$C$27,"01",R$8:R$27)</f>
        <v>0</v>
      </c>
      <c r="S32" s="282">
        <f>SUMIF($C$8:$C$27,"01",S$8:S$27)</f>
        <v>0</v>
      </c>
      <c r="T32" s="281">
        <f>+U32</f>
        <v>0</v>
      </c>
      <c r="U32" s="282">
        <f>SUMIF($C$8:$C$27,"01",U$8:U$27)</f>
        <v>0</v>
      </c>
      <c r="V32" s="282">
        <f>SUMIF($C$8:$C$27,"01",V$8:V$27)</f>
        <v>0</v>
      </c>
      <c r="W32" s="281">
        <f>+X32</f>
        <v>0</v>
      </c>
      <c r="X32" s="282">
        <f>SUMIF($C$8:$C$27,"01",X$8:X$27)</f>
        <v>0</v>
      </c>
      <c r="Y32" s="282">
        <f>SUMIF($C$8:$C$27,"01",Y$8:Y$27)</f>
        <v>0</v>
      </c>
      <c r="Z32" s="281">
        <f>+AA32</f>
        <v>0</v>
      </c>
      <c r="AA32" s="282">
        <f>SUMIF($C$8:$C$27,"01",AA$8:AA$27)</f>
        <v>0</v>
      </c>
      <c r="AB32" s="282">
        <f>SUMIF($C$8:$C$27,"01",AB$8:AB$27)</f>
        <v>0</v>
      </c>
      <c r="AC32" s="281">
        <f>+AD32</f>
        <v>0</v>
      </c>
      <c r="AD32" s="282">
        <f>SUMIF($C$8:$C$27,"01",AD$8:AD$27)</f>
        <v>0</v>
      </c>
      <c r="AE32" s="282">
        <f>SUMIF($C$8:$C$27,"01",AE$8:AE$27)</f>
        <v>0</v>
      </c>
      <c r="AF32" s="281">
        <f>+AG32</f>
        <v>0</v>
      </c>
      <c r="AG32" s="282">
        <f>SUMIF($C$8:$C$27,"01",AG$8:AG$27)</f>
        <v>0</v>
      </c>
      <c r="AH32" s="282">
        <f>SUMIF($C$8:$C$27,"01",AH$8:AH$27)</f>
        <v>0</v>
      </c>
      <c r="AI32" s="281">
        <f>+AJ32</f>
        <v>0</v>
      </c>
      <c r="AJ32" s="282">
        <f>SUMIF($C$8:$C$27,"01",AJ$8:AJ$27)</f>
        <v>0</v>
      </c>
      <c r="AK32" s="282">
        <f>SUMIF($C$8:$C$27,"01",AK$8:AK$27)</f>
        <v>0</v>
      </c>
      <c r="AL32" s="281">
        <f>+AM32</f>
        <v>0</v>
      </c>
      <c r="AM32" s="282">
        <f>SUMIF($C$8:$C$27,"01",AM$8:AM$27)</f>
        <v>0</v>
      </c>
      <c r="AN32" s="282">
        <f>SUMIF($C$8:$C$27,"01",AN$8:AN$27)</f>
        <v>0</v>
      </c>
      <c r="AO32" s="281">
        <f>+AP32</f>
        <v>0</v>
      </c>
      <c r="AP32" s="282">
        <f>SUMIF($C$8:$C$27,"01",AP$8:AP$27)</f>
        <v>0</v>
      </c>
      <c r="AQ32" s="282">
        <f>SUMIF($C$8:$C$27,"01",AQ$8:AQ$27)</f>
        <v>0</v>
      </c>
      <c r="AR32" s="281">
        <f>+AS32</f>
        <v>0</v>
      </c>
      <c r="AS32" s="282">
        <f>SUMIF($C$8:$C$27,"01",AS$8:AS$27)</f>
        <v>0</v>
      </c>
      <c r="AT32" s="282">
        <f>SUMIF($C$8:$C$27,"01",AT$8:AT$27)</f>
        <v>0</v>
      </c>
      <c r="AU32" s="281">
        <f>+AV32</f>
        <v>0</v>
      </c>
      <c r="AV32" s="282">
        <f>SUMIF($C$8:$C$27,"01",AV$8:AV$27)</f>
        <v>0</v>
      </c>
      <c r="AW32" s="282">
        <f>SUMIF($C$8:$C$27,"01",AW$8:AW$27)</f>
        <v>0</v>
      </c>
      <c r="AX32" s="281">
        <f>+AY32</f>
        <v>0</v>
      </c>
      <c r="AY32" s="282">
        <f>SUMIF($C$8:$C$27,"01",AY$8:AY$27)</f>
        <v>0</v>
      </c>
      <c r="AZ32" s="282">
        <f>SUMIF($C$8:$C$27,"01",AZ$8:AZ$27)</f>
        <v>0</v>
      </c>
      <c r="BA32" s="281">
        <f>+BB32</f>
        <v>0</v>
      </c>
      <c r="BB32" s="282">
        <f>SUMIF($C$8:$C$27,"01",BB$8:BB$27)</f>
        <v>0</v>
      </c>
      <c r="BC32" s="282">
        <f>SUMIF($C$8:$C$27,"01",BC$8:BC$27)</f>
        <v>0</v>
      </c>
      <c r="BD32" s="281">
        <f>+BE32</f>
        <v>0</v>
      </c>
      <c r="BE32" s="282">
        <f>SUMIF($C$8:$C$27,"01",BE$8:BE$27)</f>
        <v>0</v>
      </c>
      <c r="BF32" s="282">
        <f>SUMIF($C$8:$C$27,"01",BF$8:BF$27)</f>
        <v>0</v>
      </c>
      <c r="BG32" s="281">
        <f>+BH32</f>
        <v>0</v>
      </c>
      <c r="BH32" s="282">
        <f>SUMIF($C$8:$C$27,"01",BH$8:BH$27)</f>
        <v>0</v>
      </c>
      <c r="BI32" s="282">
        <f>SUMIF($C$8:$C$27,"01",BI$8:BI$27)</f>
        <v>0</v>
      </c>
      <c r="BJ32" s="281">
        <f>+BK32</f>
        <v>0</v>
      </c>
      <c r="BK32" s="282">
        <f>SUMIF($C$8:$C$27,"01",BK$8:BK$27)</f>
        <v>0</v>
      </c>
      <c r="BL32" s="282">
        <f>SUMIF($C$8:$C$27,"01",BL$8:BL$27)</f>
        <v>0</v>
      </c>
      <c r="BM32" s="281">
        <f>+BN32</f>
        <v>0</v>
      </c>
      <c r="BN32" s="282">
        <f>SUMIF($C$8:$C$27,"01",BN$8:BN$27)</f>
        <v>0</v>
      </c>
      <c r="BO32" s="282">
        <f>SUMIF($C$8:$C$27,"01",BO$8:BO$27)</f>
        <v>0</v>
      </c>
      <c r="BP32" s="78"/>
      <c r="BQ32" s="284">
        <f t="shared" ref="BQ32:BQ34" si="91">SUM(H32,K32,N32,Q32,T32,W32,Z32,AC32,AF32,AI32,AL32,AO32,AR32,AU32,AX32,BA32,BD32,BG32,BJ32,BM32)</f>
        <v>0</v>
      </c>
      <c r="BR32" s="285">
        <f t="shared" ref="BR32:BR34" si="92">SUM(I32,L32,O32,R32,U32,X32,AA32,AD32,AG32,AJ32,AM32,AP32,AS32,AV32,AY32,BB32,BE32,BH32,BK32,BN32)</f>
        <v>0</v>
      </c>
      <c r="BS32" s="285">
        <f t="shared" ref="BS32:BS34" si="93">SUM(J32,M32,P32,S32,V32,Y32,AB32,AE32,AH32,AK32,AN32,AQ32,AT32,AW32,AZ32,BC32,BF32,BI32,BL32,BO32)</f>
        <v>0</v>
      </c>
      <c r="BT32" s="79"/>
      <c r="BU32" s="80"/>
    </row>
    <row r="33" spans="1:73" s="65" customFormat="1">
      <c r="A33" s="136" t="s">
        <v>8</v>
      </c>
      <c r="B33" s="116"/>
      <c r="C33" s="116"/>
      <c r="D33" s="97"/>
      <c r="E33" s="97"/>
      <c r="F33" s="97"/>
      <c r="G33" s="97"/>
      <c r="H33" s="281">
        <f>+I33</f>
        <v>0</v>
      </c>
      <c r="I33" s="282">
        <f>SUMIF($C$8:$C$27,"02",I$8:I$27)</f>
        <v>0</v>
      </c>
      <c r="J33" s="282">
        <f>SUMIF($C$8:$C$27,"02",J$8:J$27)</f>
        <v>0</v>
      </c>
      <c r="K33" s="281">
        <f>+L33</f>
        <v>0</v>
      </c>
      <c r="L33" s="282">
        <f>SUMIF($C$8:$C$27,"02",L$8:L$27)</f>
        <v>0</v>
      </c>
      <c r="M33" s="282">
        <f>SUMIF($C$8:$C$27,"02",M$8:M$27)</f>
        <v>0</v>
      </c>
      <c r="N33" s="281">
        <f>+O33</f>
        <v>0</v>
      </c>
      <c r="O33" s="282">
        <f>SUMIF($C$8:$C$27,"02",O$8:O$27)</f>
        <v>0</v>
      </c>
      <c r="P33" s="282">
        <f>SUMIF($C$8:$C$27,"02",P$8:P$27)</f>
        <v>0</v>
      </c>
      <c r="Q33" s="281">
        <f>+R33</f>
        <v>0</v>
      </c>
      <c r="R33" s="282">
        <f>SUMIF($C$8:$C$27,"02",R$8:R$27)</f>
        <v>0</v>
      </c>
      <c r="S33" s="282">
        <f>SUMIF($C$8:$C$27,"02",S$8:S$27)</f>
        <v>0</v>
      </c>
      <c r="T33" s="281">
        <f>+U33</f>
        <v>0</v>
      </c>
      <c r="U33" s="282">
        <f>SUMIF($C$8:$C$27,"02",U$8:U$27)</f>
        <v>0</v>
      </c>
      <c r="V33" s="282">
        <f>SUMIF($C$8:$C$27,"02",V$8:V$27)</f>
        <v>0</v>
      </c>
      <c r="W33" s="281">
        <f>+X33</f>
        <v>0</v>
      </c>
      <c r="X33" s="282">
        <f>SUMIF($C$8:$C$27,"02",X$8:X$27)</f>
        <v>0</v>
      </c>
      <c r="Y33" s="282">
        <f>SUMIF($C$8:$C$27,"02",Y$8:Y$27)</f>
        <v>0</v>
      </c>
      <c r="Z33" s="281">
        <f>+AA33</f>
        <v>0</v>
      </c>
      <c r="AA33" s="282">
        <f>SUMIF($C$8:$C$27,"02",AA$8:AA$27)</f>
        <v>0</v>
      </c>
      <c r="AB33" s="282">
        <f>SUMIF($C$8:$C$27,"02",AB$8:AB$27)</f>
        <v>0</v>
      </c>
      <c r="AC33" s="281">
        <f>+AD33</f>
        <v>0</v>
      </c>
      <c r="AD33" s="282">
        <f>SUMIF($C$8:$C$27,"02",AD$8:AD$27)</f>
        <v>0</v>
      </c>
      <c r="AE33" s="282">
        <f>SUMIF($C$8:$C$27,"02",AE$8:AE$27)</f>
        <v>0</v>
      </c>
      <c r="AF33" s="281">
        <f>+AG33</f>
        <v>0</v>
      </c>
      <c r="AG33" s="282">
        <f>SUMIF($C$8:$C$27,"02",AG$8:AG$27)</f>
        <v>0</v>
      </c>
      <c r="AH33" s="282">
        <f>SUMIF($C$8:$C$27,"02",AH$8:AH$27)</f>
        <v>0</v>
      </c>
      <c r="AI33" s="281">
        <f>+AJ33</f>
        <v>0</v>
      </c>
      <c r="AJ33" s="282">
        <f>SUMIF($C$8:$C$27,"02",AJ$8:AJ$27)</f>
        <v>0</v>
      </c>
      <c r="AK33" s="282">
        <f>SUMIF($C$8:$C$27,"02",AK$8:AK$27)</f>
        <v>0</v>
      </c>
      <c r="AL33" s="281">
        <f>+AM33</f>
        <v>0</v>
      </c>
      <c r="AM33" s="282">
        <f>SUMIF($C$8:$C$27,"02",AM$8:AM$27)</f>
        <v>0</v>
      </c>
      <c r="AN33" s="282">
        <f>SUMIF($C$8:$C$27,"02",AN$8:AN$27)</f>
        <v>0</v>
      </c>
      <c r="AO33" s="281">
        <f>+AP33</f>
        <v>0</v>
      </c>
      <c r="AP33" s="282">
        <f>SUMIF($C$8:$C$27,"02",AP$8:AP$27)</f>
        <v>0</v>
      </c>
      <c r="AQ33" s="282">
        <f>SUMIF($C$8:$C$27,"02",AQ$8:AQ$27)</f>
        <v>0</v>
      </c>
      <c r="AR33" s="281">
        <f>+AS33</f>
        <v>0</v>
      </c>
      <c r="AS33" s="282">
        <f>SUMIF($C$8:$C$27,"02",AS$8:AS$27)</f>
        <v>0</v>
      </c>
      <c r="AT33" s="282">
        <f>SUMIF($C$8:$C$27,"02",AT$8:AT$27)</f>
        <v>0</v>
      </c>
      <c r="AU33" s="281">
        <f>+AV33</f>
        <v>0</v>
      </c>
      <c r="AV33" s="282">
        <f>SUMIF($C$8:$C$27,"02",AV$8:AV$27)</f>
        <v>0</v>
      </c>
      <c r="AW33" s="282">
        <f>SUMIF($C$8:$C$27,"02",AW$8:AW$27)</f>
        <v>0</v>
      </c>
      <c r="AX33" s="281">
        <f>+AY33</f>
        <v>0</v>
      </c>
      <c r="AY33" s="282">
        <f>SUMIF($C$8:$C$27,"02",AY$8:AY$27)</f>
        <v>0</v>
      </c>
      <c r="AZ33" s="282">
        <f>SUMIF($C$8:$C$27,"02",AZ$8:AZ$27)</f>
        <v>0</v>
      </c>
      <c r="BA33" s="281">
        <f>+BB33</f>
        <v>0</v>
      </c>
      <c r="BB33" s="282">
        <f>SUMIF($C$8:$C$27,"02",BB$8:BB$27)</f>
        <v>0</v>
      </c>
      <c r="BC33" s="282">
        <f>SUMIF($C$8:$C$27,"02",BC$8:BC$27)</f>
        <v>0</v>
      </c>
      <c r="BD33" s="281">
        <f>+BE33</f>
        <v>0</v>
      </c>
      <c r="BE33" s="282">
        <f>SUMIF($C$8:$C$27,"02",BE$8:BE$27)</f>
        <v>0</v>
      </c>
      <c r="BF33" s="282">
        <f>SUMIF($C$8:$C$27,"02",BF$8:BF$27)</f>
        <v>0</v>
      </c>
      <c r="BG33" s="281">
        <f>+BH33</f>
        <v>0</v>
      </c>
      <c r="BH33" s="282">
        <f>SUMIF($C$8:$C$27,"02",BH$8:BH$27)</f>
        <v>0</v>
      </c>
      <c r="BI33" s="282">
        <f>SUMIF($C$8:$C$27,"02",BI$8:BI$27)</f>
        <v>0</v>
      </c>
      <c r="BJ33" s="281">
        <f>+BK33</f>
        <v>0</v>
      </c>
      <c r="BK33" s="282">
        <f>SUMIF($C$8:$C$27,"02",BK$8:BK$27)</f>
        <v>0</v>
      </c>
      <c r="BL33" s="282">
        <f>SUMIF($C$8:$C$27,"02",BL$8:BL$27)</f>
        <v>0</v>
      </c>
      <c r="BM33" s="281">
        <f>+BN33</f>
        <v>0</v>
      </c>
      <c r="BN33" s="282">
        <f>SUMIF($C$8:$C$27,"02",BN$8:BN$27)</f>
        <v>0</v>
      </c>
      <c r="BO33" s="282">
        <f>SUMIF($C$8:$C$27,"02",BO$8:BO$27)</f>
        <v>0</v>
      </c>
      <c r="BP33" s="78"/>
      <c r="BQ33" s="284">
        <f t="shared" si="91"/>
        <v>0</v>
      </c>
      <c r="BR33" s="285">
        <f t="shared" si="92"/>
        <v>0</v>
      </c>
      <c r="BS33" s="285">
        <f t="shared" si="93"/>
        <v>0</v>
      </c>
      <c r="BT33" s="79"/>
      <c r="BU33" s="80"/>
    </row>
    <row r="34" spans="1:73" s="65" customFormat="1">
      <c r="A34" s="136" t="s">
        <v>9</v>
      </c>
      <c r="B34" s="116"/>
      <c r="C34" s="116"/>
      <c r="D34" s="97"/>
      <c r="E34" s="97"/>
      <c r="F34" s="97"/>
      <c r="G34" s="97"/>
      <c r="H34" s="283">
        <f>SUM(J31:J34)</f>
        <v>0</v>
      </c>
      <c r="I34" s="282">
        <f>SUMIF($C$8:$C$27,"06",I$8:I$27)</f>
        <v>0</v>
      </c>
      <c r="J34" s="282">
        <f>SUMIF($C$8:$C$27,"06",J$8:J$27)</f>
        <v>0</v>
      </c>
      <c r="K34" s="283">
        <f>SUM(M31:M34)</f>
        <v>0</v>
      </c>
      <c r="L34" s="282">
        <f>SUMIF($C$8:$C$27,"06",L$8:L$27)</f>
        <v>0</v>
      </c>
      <c r="M34" s="282">
        <f>SUMIF($C$8:$C$27,"06",M$8:M$27)</f>
        <v>0</v>
      </c>
      <c r="N34" s="283">
        <f>SUM(P31:P34)</f>
        <v>0</v>
      </c>
      <c r="O34" s="282">
        <f>SUMIF($C$8:$C$27,"06",O$8:O$27)</f>
        <v>0</v>
      </c>
      <c r="P34" s="282">
        <f>SUMIF($C$8:$C$27,"06",P$8:P$27)</f>
        <v>0</v>
      </c>
      <c r="Q34" s="283">
        <f>SUM(S31:S34)</f>
        <v>0</v>
      </c>
      <c r="R34" s="282">
        <f>SUMIF($C$8:$C$27,"06",R$8:R$27)</f>
        <v>0</v>
      </c>
      <c r="S34" s="282">
        <f>SUMIF($C$8:$C$27,"06",S$8:S$27)</f>
        <v>0</v>
      </c>
      <c r="T34" s="283">
        <f>SUM(V31:V34)</f>
        <v>0</v>
      </c>
      <c r="U34" s="282">
        <f>SUMIF($C$8:$C$27,"06",U$8:U$27)</f>
        <v>0</v>
      </c>
      <c r="V34" s="282">
        <f>SUMIF($C$8:$C$27,"06",V$8:V$27)</f>
        <v>0</v>
      </c>
      <c r="W34" s="283">
        <f>SUM(Y31:Y34)</f>
        <v>0</v>
      </c>
      <c r="X34" s="282">
        <f>SUMIF($C$8:$C$27,"06",X$8:X$27)</f>
        <v>0</v>
      </c>
      <c r="Y34" s="282">
        <f>SUMIF($C$8:$C$27,"06",Y$8:Y$27)</f>
        <v>0</v>
      </c>
      <c r="Z34" s="283">
        <f>SUM(AB31:AB34)</f>
        <v>0</v>
      </c>
      <c r="AA34" s="282">
        <f>SUMIF($C$8:$C$27,"06",AA$8:AA$27)</f>
        <v>0</v>
      </c>
      <c r="AB34" s="282">
        <f>SUMIF($C$8:$C$27,"06",AB$8:AB$27)</f>
        <v>0</v>
      </c>
      <c r="AC34" s="283">
        <f>SUM(AE31:AE34)</f>
        <v>0</v>
      </c>
      <c r="AD34" s="282">
        <f>SUMIF($C$8:$C$27,"06",AD$8:AD$27)</f>
        <v>0</v>
      </c>
      <c r="AE34" s="282">
        <f>SUMIF($C$8:$C$27,"06",AE$8:AE$27)</f>
        <v>0</v>
      </c>
      <c r="AF34" s="283">
        <f>SUM(AH31:AH34)</f>
        <v>0</v>
      </c>
      <c r="AG34" s="282">
        <f>SUMIF($C$8:$C$27,"06",AG$8:AG$27)</f>
        <v>0</v>
      </c>
      <c r="AH34" s="282">
        <f>SUMIF($C$8:$C$27,"06",AH$8:AH$27)</f>
        <v>0</v>
      </c>
      <c r="AI34" s="283">
        <f>SUM(AK31:AK34)</f>
        <v>0</v>
      </c>
      <c r="AJ34" s="282">
        <f>SUMIF($C$8:$C$27,"06",AJ$8:AJ$27)</f>
        <v>0</v>
      </c>
      <c r="AK34" s="282">
        <f>SUMIF($C$8:$C$27,"06",AK$8:AK$27)</f>
        <v>0</v>
      </c>
      <c r="AL34" s="283">
        <f>SUM(AN31:AN34)</f>
        <v>0</v>
      </c>
      <c r="AM34" s="282">
        <f>SUMIF($C$8:$C$27,"06",AM$8:AM$27)</f>
        <v>0</v>
      </c>
      <c r="AN34" s="282">
        <f>SUMIF($C$8:$C$27,"06",AN$8:AN$27)</f>
        <v>0</v>
      </c>
      <c r="AO34" s="283">
        <f>SUM(AQ31:AQ34)</f>
        <v>0</v>
      </c>
      <c r="AP34" s="282">
        <f>SUMIF($C$8:$C$27,"06",AP$8:AP$27)</f>
        <v>0</v>
      </c>
      <c r="AQ34" s="282">
        <f>SUMIF($C$8:$C$27,"06",AQ$8:AQ$27)</f>
        <v>0</v>
      </c>
      <c r="AR34" s="283">
        <f>SUM(AT31:AT34)</f>
        <v>0</v>
      </c>
      <c r="AS34" s="282">
        <f>SUMIF($C$8:$C$27,"06",AS$8:AS$27)</f>
        <v>0</v>
      </c>
      <c r="AT34" s="282">
        <f>SUMIF($C$8:$C$27,"06",AT$8:AT$27)</f>
        <v>0</v>
      </c>
      <c r="AU34" s="283">
        <f>SUM(AW31:AW34)</f>
        <v>0</v>
      </c>
      <c r="AV34" s="282">
        <f>SUMIF($C$8:$C$27,"06",AV$8:AV$27)</f>
        <v>0</v>
      </c>
      <c r="AW34" s="282">
        <f>SUMIF($C$8:$C$27,"06",AW$8:AW$27)</f>
        <v>0</v>
      </c>
      <c r="AX34" s="283">
        <f>SUM(AZ31:AZ34)</f>
        <v>0</v>
      </c>
      <c r="AY34" s="282">
        <f>SUMIF($C$8:$C$27,"06",AY$8:AY$27)</f>
        <v>0</v>
      </c>
      <c r="AZ34" s="282">
        <f>SUMIF($C$8:$C$27,"06",AZ$8:AZ$27)</f>
        <v>0</v>
      </c>
      <c r="BA34" s="283">
        <f>SUM(BC31:BC34)</f>
        <v>0</v>
      </c>
      <c r="BB34" s="282">
        <f>SUMIF($C$8:$C$27,"06",BB$8:BB$27)</f>
        <v>0</v>
      </c>
      <c r="BC34" s="282">
        <f>SUMIF($C$8:$C$27,"06",BC$8:BC$27)</f>
        <v>0</v>
      </c>
      <c r="BD34" s="283">
        <f>SUM(BF31:BF34)</f>
        <v>0</v>
      </c>
      <c r="BE34" s="282">
        <f>SUMIF($C$8:$C$27,"06",BE$8:BE$27)</f>
        <v>0</v>
      </c>
      <c r="BF34" s="282">
        <f>SUMIF($C$8:$C$27,"06",BF$8:BF$27)</f>
        <v>0</v>
      </c>
      <c r="BG34" s="283">
        <f>SUM(BI31:BI34)</f>
        <v>0</v>
      </c>
      <c r="BH34" s="282">
        <f>SUMIF($C$8:$C$27,"06",BH$8:BH$27)</f>
        <v>0</v>
      </c>
      <c r="BI34" s="282">
        <f>SUMIF($C$8:$C$27,"06",BI$8:BI$27)</f>
        <v>0</v>
      </c>
      <c r="BJ34" s="283">
        <f>SUM(BL31:BL34)</f>
        <v>0</v>
      </c>
      <c r="BK34" s="282">
        <f>SUMIF($C$8:$C$27,"06",BK$8:BK$27)</f>
        <v>0</v>
      </c>
      <c r="BL34" s="282">
        <f>SUMIF($C$8:$C$27,"06",BL$8:BL$27)</f>
        <v>0</v>
      </c>
      <c r="BM34" s="283">
        <f>SUM(BO31:BO34)</f>
        <v>0</v>
      </c>
      <c r="BN34" s="282">
        <f>SUMIF($C$8:$C$27,"06",BN$8:BN$27)</f>
        <v>0</v>
      </c>
      <c r="BO34" s="282">
        <f>SUMIF($C$8:$C$27,"06",BO$8:BO$27)</f>
        <v>0</v>
      </c>
      <c r="BP34" s="78"/>
      <c r="BQ34" s="284">
        <f t="shared" si="91"/>
        <v>0</v>
      </c>
      <c r="BR34" s="285">
        <f t="shared" si="92"/>
        <v>0</v>
      </c>
      <c r="BS34" s="285">
        <f t="shared" si="93"/>
        <v>0</v>
      </c>
      <c r="BT34" s="79"/>
      <c r="BU34" s="80"/>
    </row>
    <row r="35" spans="1:73" s="65" customFormat="1">
      <c r="A35" s="137" t="s">
        <v>87</v>
      </c>
      <c r="B35" s="138"/>
      <c r="C35" s="138"/>
      <c r="D35" s="138"/>
      <c r="E35" s="138"/>
      <c r="F35" s="139"/>
      <c r="G35" s="139"/>
      <c r="H35" s="140">
        <f>SUM(H31:H34)</f>
        <v>0</v>
      </c>
      <c r="I35" s="66">
        <f t="shared" ref="I35:J35" si="94">SUM(I31:I34)</f>
        <v>0</v>
      </c>
      <c r="J35" s="66">
        <f t="shared" si="94"/>
        <v>0</v>
      </c>
      <c r="K35" s="140">
        <f>SUM(K31:K34)</f>
        <v>0</v>
      </c>
      <c r="L35" s="66">
        <f t="shared" ref="L35:M35" si="95">SUM(L31:L34)</f>
        <v>0</v>
      </c>
      <c r="M35" s="66">
        <f t="shared" si="95"/>
        <v>0</v>
      </c>
      <c r="N35" s="140">
        <f>SUM(N31:N34)</f>
        <v>0</v>
      </c>
      <c r="O35" s="66">
        <f t="shared" ref="O35:P35" si="96">SUM(O31:O34)</f>
        <v>0</v>
      </c>
      <c r="P35" s="66">
        <f t="shared" si="96"/>
        <v>0</v>
      </c>
      <c r="Q35" s="140">
        <f>SUM(Q31:Q34)</f>
        <v>0</v>
      </c>
      <c r="R35" s="66">
        <f t="shared" ref="R35:S35" si="97">SUM(R31:R34)</f>
        <v>0</v>
      </c>
      <c r="S35" s="66">
        <f t="shared" si="97"/>
        <v>0</v>
      </c>
      <c r="T35" s="140">
        <f>SUM(T31:T34)</f>
        <v>0</v>
      </c>
      <c r="U35" s="66">
        <f t="shared" ref="U35:V35" si="98">SUM(U31:U34)</f>
        <v>0</v>
      </c>
      <c r="V35" s="66">
        <f t="shared" si="98"/>
        <v>0</v>
      </c>
      <c r="W35" s="140">
        <f>SUM(W31:W34)</f>
        <v>0</v>
      </c>
      <c r="X35" s="66">
        <f t="shared" ref="X35:Y35" si="99">SUM(X31:X34)</f>
        <v>0</v>
      </c>
      <c r="Y35" s="66">
        <f t="shared" si="99"/>
        <v>0</v>
      </c>
      <c r="Z35" s="140">
        <f>SUM(Z31:Z34)</f>
        <v>0</v>
      </c>
      <c r="AA35" s="66">
        <f t="shared" ref="AA35:AB35" si="100">SUM(AA31:AA34)</f>
        <v>0</v>
      </c>
      <c r="AB35" s="66">
        <f t="shared" si="100"/>
        <v>0</v>
      </c>
      <c r="AC35" s="140">
        <f>SUM(AC31:AC34)</f>
        <v>0</v>
      </c>
      <c r="AD35" s="66">
        <f t="shared" ref="AD35:AE35" si="101">SUM(AD31:AD34)</f>
        <v>0</v>
      </c>
      <c r="AE35" s="66">
        <f t="shared" si="101"/>
        <v>0</v>
      </c>
      <c r="AF35" s="140">
        <f>SUM(AF31:AF34)</f>
        <v>0</v>
      </c>
      <c r="AG35" s="66">
        <f t="shared" ref="AG35:AH35" si="102">SUM(AG31:AG34)</f>
        <v>0</v>
      </c>
      <c r="AH35" s="66">
        <f t="shared" si="102"/>
        <v>0</v>
      </c>
      <c r="AI35" s="140">
        <f>SUM(AI31:AI34)</f>
        <v>0</v>
      </c>
      <c r="AJ35" s="66">
        <f t="shared" ref="AJ35:AK35" si="103">SUM(AJ31:AJ34)</f>
        <v>0</v>
      </c>
      <c r="AK35" s="66">
        <f t="shared" si="103"/>
        <v>0</v>
      </c>
      <c r="AL35" s="140">
        <f>SUM(AL31:AL34)</f>
        <v>0</v>
      </c>
      <c r="AM35" s="66">
        <f t="shared" ref="AM35:AN35" si="104">SUM(AM31:AM34)</f>
        <v>0</v>
      </c>
      <c r="AN35" s="66">
        <f t="shared" si="104"/>
        <v>0</v>
      </c>
      <c r="AO35" s="140">
        <f>SUM(AO31:AO34)</f>
        <v>0</v>
      </c>
      <c r="AP35" s="66">
        <f t="shared" ref="AP35:AQ35" si="105">SUM(AP31:AP34)</f>
        <v>0</v>
      </c>
      <c r="AQ35" s="66">
        <f t="shared" si="105"/>
        <v>0</v>
      </c>
      <c r="AR35" s="140">
        <f>SUM(AR31:AR34)</f>
        <v>0</v>
      </c>
      <c r="AS35" s="66">
        <f t="shared" ref="AS35:AT35" si="106">SUM(AS31:AS34)</f>
        <v>0</v>
      </c>
      <c r="AT35" s="66">
        <f t="shared" si="106"/>
        <v>0</v>
      </c>
      <c r="AU35" s="140">
        <f>SUM(AU31:AU34)</f>
        <v>0</v>
      </c>
      <c r="AV35" s="66">
        <f t="shared" ref="AV35:AW35" si="107">SUM(AV31:AV34)</f>
        <v>0</v>
      </c>
      <c r="AW35" s="66">
        <f t="shared" si="107"/>
        <v>0</v>
      </c>
      <c r="AX35" s="140">
        <f>SUM(AX31:AX34)</f>
        <v>0</v>
      </c>
      <c r="AY35" s="66">
        <f t="shared" ref="AY35:AZ35" si="108">SUM(AY31:AY34)</f>
        <v>0</v>
      </c>
      <c r="AZ35" s="66">
        <f t="shared" si="108"/>
        <v>0</v>
      </c>
      <c r="BA35" s="140">
        <f>SUM(BA31:BA34)</f>
        <v>0</v>
      </c>
      <c r="BB35" s="66">
        <f t="shared" ref="BB35:BC35" si="109">SUM(BB31:BB34)</f>
        <v>0</v>
      </c>
      <c r="BC35" s="66">
        <f t="shared" si="109"/>
        <v>0</v>
      </c>
      <c r="BD35" s="140">
        <f>SUM(BD31:BD34)</f>
        <v>0</v>
      </c>
      <c r="BE35" s="66">
        <f t="shared" ref="BE35:BF35" si="110">SUM(BE31:BE34)</f>
        <v>0</v>
      </c>
      <c r="BF35" s="66">
        <f t="shared" si="110"/>
        <v>0</v>
      </c>
      <c r="BG35" s="140">
        <f>SUM(BG31:BG34)</f>
        <v>0</v>
      </c>
      <c r="BH35" s="66">
        <f t="shared" ref="BH35:BI35" si="111">SUM(BH31:BH34)</f>
        <v>0</v>
      </c>
      <c r="BI35" s="66">
        <f t="shared" si="111"/>
        <v>0</v>
      </c>
      <c r="BJ35" s="140">
        <f>SUM(BJ31:BJ34)</f>
        <v>0</v>
      </c>
      <c r="BK35" s="66">
        <f t="shared" ref="BK35:BL35" si="112">SUM(BK31:BK34)</f>
        <v>0</v>
      </c>
      <c r="BL35" s="66">
        <f t="shared" si="112"/>
        <v>0</v>
      </c>
      <c r="BM35" s="140">
        <f>SUM(BM31:BM34)</f>
        <v>0</v>
      </c>
      <c r="BN35" s="66">
        <f t="shared" ref="BN35:BO35" si="113">SUM(BN31:BN34)</f>
        <v>0</v>
      </c>
      <c r="BO35" s="66">
        <f t="shared" si="113"/>
        <v>0</v>
      </c>
      <c r="BP35" s="68"/>
      <c r="BQ35" s="193">
        <f>SUM(BQ31:BQ34)</f>
        <v>0</v>
      </c>
      <c r="BR35" s="194">
        <f>SUM(BR31:BR34)</f>
        <v>0</v>
      </c>
      <c r="BS35" s="195">
        <f>SUM(BS31:BS34)</f>
        <v>0</v>
      </c>
      <c r="BT35" s="70"/>
      <c r="BU35" s="71"/>
    </row>
    <row r="36" spans="1:73" s="65" customFormat="1">
      <c r="A36" s="135"/>
      <c r="B36" s="135"/>
      <c r="C36" s="135"/>
      <c r="D36" s="135"/>
      <c r="E36" s="135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68"/>
      <c r="BQ36" s="69"/>
      <c r="BR36" s="69"/>
      <c r="BS36" s="69"/>
      <c r="BT36" s="70"/>
      <c r="BU36" s="71"/>
    </row>
    <row r="37" spans="1:73" s="65" customFormat="1">
      <c r="A37" s="272" t="s">
        <v>158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96" t="s">
        <v>159</v>
      </c>
      <c r="BR37" s="142"/>
      <c r="BS37" s="142"/>
      <c r="BT37" s="142"/>
      <c r="BU37" s="142"/>
    </row>
    <row r="38" spans="1:73" s="65" customFormat="1">
      <c r="A38" s="428" t="s">
        <v>210</v>
      </c>
      <c r="B38" s="429"/>
      <c r="C38" s="429"/>
      <c r="D38" s="429"/>
      <c r="E38" s="429"/>
      <c r="F38" s="429"/>
      <c r="G38" s="430"/>
      <c r="H38" s="176"/>
      <c r="I38" s="177"/>
      <c r="J38" s="177"/>
      <c r="K38" s="176"/>
      <c r="L38" s="177"/>
      <c r="M38" s="177"/>
      <c r="N38" s="176"/>
      <c r="O38" s="177"/>
      <c r="P38" s="177"/>
      <c r="Q38" s="176"/>
      <c r="R38" s="177"/>
      <c r="S38" s="177"/>
      <c r="T38" s="176"/>
      <c r="U38" s="177"/>
      <c r="V38" s="177"/>
      <c r="W38" s="176"/>
      <c r="X38" s="177"/>
      <c r="Y38" s="177"/>
      <c r="Z38" s="176"/>
      <c r="AA38" s="177"/>
      <c r="AB38" s="177"/>
      <c r="AC38" s="176"/>
      <c r="AD38" s="177"/>
      <c r="AE38" s="177"/>
      <c r="AF38" s="176"/>
      <c r="AG38" s="177"/>
      <c r="AH38" s="177"/>
      <c r="AI38" s="176"/>
      <c r="AJ38" s="177"/>
      <c r="AK38" s="177"/>
      <c r="AL38" s="176"/>
      <c r="AM38" s="177"/>
      <c r="AN38" s="177"/>
      <c r="AO38" s="176"/>
      <c r="AP38" s="177"/>
      <c r="AQ38" s="177"/>
      <c r="AR38" s="176"/>
      <c r="AS38" s="177"/>
      <c r="AT38" s="177"/>
      <c r="AU38" s="176"/>
      <c r="AV38" s="177"/>
      <c r="AW38" s="177"/>
      <c r="AX38" s="176"/>
      <c r="AY38" s="177"/>
      <c r="AZ38" s="177"/>
      <c r="BA38" s="176"/>
      <c r="BB38" s="177"/>
      <c r="BC38" s="177"/>
      <c r="BD38" s="176"/>
      <c r="BE38" s="177"/>
      <c r="BF38" s="177"/>
      <c r="BG38" s="176"/>
      <c r="BH38" s="177"/>
      <c r="BI38" s="177"/>
      <c r="BJ38" s="176"/>
      <c r="BK38" s="177"/>
      <c r="BL38" s="177"/>
      <c r="BM38" s="176"/>
      <c r="BN38" s="177"/>
      <c r="BO38" s="177"/>
      <c r="BP38" s="177"/>
      <c r="BQ38" s="178">
        <f>SUM(H38:BM38)</f>
        <v>0</v>
      </c>
      <c r="BR38" s="142"/>
      <c r="BS38" s="142"/>
      <c r="BT38" s="142"/>
      <c r="BU38" s="142"/>
    </row>
    <row r="39" spans="1:73" s="65" customFormat="1">
      <c r="A39" s="407" t="s">
        <v>211</v>
      </c>
      <c r="B39" s="408"/>
      <c r="C39" s="408"/>
      <c r="D39" s="408"/>
      <c r="E39" s="408"/>
      <c r="F39" s="408"/>
      <c r="G39" s="408"/>
      <c r="H39" s="176"/>
      <c r="I39" s="179"/>
      <c r="J39" s="179"/>
      <c r="K39" s="176"/>
      <c r="L39" s="179"/>
      <c r="M39" s="179"/>
      <c r="N39" s="176"/>
      <c r="O39" s="179"/>
      <c r="P39" s="179"/>
      <c r="Q39" s="176"/>
      <c r="R39" s="179"/>
      <c r="S39" s="179"/>
      <c r="T39" s="176"/>
      <c r="U39" s="179"/>
      <c r="V39" s="179"/>
      <c r="W39" s="176"/>
      <c r="X39" s="179"/>
      <c r="Y39" s="179"/>
      <c r="Z39" s="176"/>
      <c r="AA39" s="179"/>
      <c r="AB39" s="179"/>
      <c r="AC39" s="176"/>
      <c r="AD39" s="179"/>
      <c r="AE39" s="179"/>
      <c r="AF39" s="176"/>
      <c r="AG39" s="179"/>
      <c r="AH39" s="179"/>
      <c r="AI39" s="176"/>
      <c r="AJ39" s="179"/>
      <c r="AK39" s="179"/>
      <c r="AL39" s="176"/>
      <c r="AM39" s="179"/>
      <c r="AN39" s="179"/>
      <c r="AO39" s="176"/>
      <c r="AP39" s="179"/>
      <c r="AQ39" s="179"/>
      <c r="AR39" s="176"/>
      <c r="AS39" s="179"/>
      <c r="AT39" s="179"/>
      <c r="AU39" s="176"/>
      <c r="AV39" s="179"/>
      <c r="AW39" s="179"/>
      <c r="AX39" s="176"/>
      <c r="AY39" s="179"/>
      <c r="AZ39" s="179"/>
      <c r="BA39" s="176"/>
      <c r="BB39" s="179"/>
      <c r="BC39" s="179"/>
      <c r="BD39" s="176"/>
      <c r="BE39" s="179"/>
      <c r="BF39" s="179"/>
      <c r="BG39" s="176"/>
      <c r="BH39" s="179"/>
      <c r="BI39" s="179"/>
      <c r="BJ39" s="176"/>
      <c r="BK39" s="179"/>
      <c r="BL39" s="179"/>
      <c r="BM39" s="176"/>
      <c r="BN39" s="179"/>
      <c r="BO39" s="179"/>
      <c r="BP39" s="180"/>
      <c r="BQ39" s="178">
        <f>SUM(H39:BM39)</f>
        <v>0</v>
      </c>
      <c r="BR39" s="69"/>
      <c r="BS39" s="69"/>
      <c r="BT39" s="70"/>
      <c r="BU39" s="71"/>
    </row>
    <row r="40" spans="1:73" s="65" customFormat="1">
      <c r="A40" s="409" t="s">
        <v>159</v>
      </c>
      <c r="B40" s="410"/>
      <c r="C40" s="410"/>
      <c r="D40" s="410"/>
      <c r="E40" s="410"/>
      <c r="F40" s="410"/>
      <c r="G40" s="410"/>
      <c r="H40" s="181">
        <f>SUM(H38:H39)</f>
        <v>0</v>
      </c>
      <c r="I40" s="181"/>
      <c r="J40" s="181"/>
      <c r="K40" s="181">
        <f>SUM(K38:K39)</f>
        <v>0</v>
      </c>
      <c r="L40" s="181"/>
      <c r="M40" s="181"/>
      <c r="N40" s="181">
        <f>SUM(N38:N39)</f>
        <v>0</v>
      </c>
      <c r="O40" s="181"/>
      <c r="P40" s="181"/>
      <c r="Q40" s="181">
        <f>SUM(Q38:Q39)</f>
        <v>0</v>
      </c>
      <c r="R40" s="181"/>
      <c r="S40" s="181"/>
      <c r="T40" s="181">
        <f>SUM(T38:T39)</f>
        <v>0</v>
      </c>
      <c r="U40" s="181"/>
      <c r="V40" s="181"/>
      <c r="W40" s="181">
        <f>SUM(W38:W39)</f>
        <v>0</v>
      </c>
      <c r="X40" s="181"/>
      <c r="Y40" s="181"/>
      <c r="Z40" s="181">
        <f>SUM(Z38:Z39)</f>
        <v>0</v>
      </c>
      <c r="AA40" s="181"/>
      <c r="AB40" s="181"/>
      <c r="AC40" s="181">
        <f>SUM(AC38:AC39)</f>
        <v>0</v>
      </c>
      <c r="AD40" s="181"/>
      <c r="AE40" s="181"/>
      <c r="AF40" s="181">
        <f>SUM(AF38:AF39)</f>
        <v>0</v>
      </c>
      <c r="AG40" s="181"/>
      <c r="AH40" s="181"/>
      <c r="AI40" s="181">
        <f>SUM(AI38:AI39)</f>
        <v>0</v>
      </c>
      <c r="AJ40" s="181"/>
      <c r="AK40" s="181"/>
      <c r="AL40" s="181">
        <f>SUM(AL38:AL39)</f>
        <v>0</v>
      </c>
      <c r="AM40" s="181"/>
      <c r="AN40" s="181"/>
      <c r="AO40" s="181">
        <f>SUM(AO38:AO39)</f>
        <v>0</v>
      </c>
      <c r="AP40" s="181"/>
      <c r="AQ40" s="181"/>
      <c r="AR40" s="181">
        <f>SUM(AR38:AR39)</f>
        <v>0</v>
      </c>
      <c r="AS40" s="181"/>
      <c r="AT40" s="181"/>
      <c r="AU40" s="181">
        <f>SUM(AU38:AU39)</f>
        <v>0</v>
      </c>
      <c r="AV40" s="181"/>
      <c r="AW40" s="181"/>
      <c r="AX40" s="181">
        <f>SUM(AX38:AX39)</f>
        <v>0</v>
      </c>
      <c r="AY40" s="181"/>
      <c r="AZ40" s="181"/>
      <c r="BA40" s="181">
        <f>SUM(BA38:BA39)</f>
        <v>0</v>
      </c>
      <c r="BB40" s="181"/>
      <c r="BC40" s="181"/>
      <c r="BD40" s="181">
        <f>SUM(BD38:BD39)</f>
        <v>0</v>
      </c>
      <c r="BE40" s="181"/>
      <c r="BF40" s="181"/>
      <c r="BG40" s="181">
        <f>SUM(BG38:BG39)</f>
        <v>0</v>
      </c>
      <c r="BH40" s="181"/>
      <c r="BI40" s="181"/>
      <c r="BJ40" s="181">
        <f>SUM(BJ38:BJ39)</f>
        <v>0</v>
      </c>
      <c r="BK40" s="181"/>
      <c r="BL40" s="181"/>
      <c r="BM40" s="181">
        <f>SUM(BM38:BM39)</f>
        <v>0</v>
      </c>
      <c r="BN40" s="181"/>
      <c r="BO40" s="181"/>
      <c r="BP40" s="181"/>
      <c r="BQ40" s="182">
        <f>SUM(BQ38:BQ39)</f>
        <v>0</v>
      </c>
      <c r="BR40" s="142"/>
      <c r="BS40" s="142"/>
      <c r="BT40" s="142"/>
      <c r="BU40" s="142"/>
    </row>
    <row r="41" spans="1:73" s="65" customFormat="1">
      <c r="A41" s="135"/>
      <c r="B41" s="102"/>
      <c r="C41" s="102"/>
      <c r="D41" s="72"/>
      <c r="E41" s="72"/>
      <c r="F41" s="72"/>
      <c r="G41" s="72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74"/>
      <c r="BQ41" s="75"/>
      <c r="BR41" s="75"/>
      <c r="BS41" s="75"/>
      <c r="BT41" s="75"/>
      <c r="BU41" s="76"/>
    </row>
    <row r="42" spans="1:73" s="65" customFormat="1">
      <c r="A42" s="63" t="s">
        <v>80</v>
      </c>
      <c r="B42" s="105"/>
      <c r="C42" s="105"/>
      <c r="D42" s="62"/>
      <c r="E42" s="62"/>
      <c r="F42" s="62"/>
      <c r="G42" s="62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17"/>
    </row>
    <row r="43" spans="1:73" s="65" customFormat="1" ht="42.75" customHeight="1">
      <c r="A43" s="411" t="s">
        <v>150</v>
      </c>
      <c r="B43" s="412"/>
      <c r="C43" s="412"/>
      <c r="D43" s="412"/>
      <c r="E43" s="84" t="s">
        <v>151</v>
      </c>
      <c r="F43" s="85" t="s">
        <v>216</v>
      </c>
      <c r="G43" s="118" t="s">
        <v>152</v>
      </c>
      <c r="H43" s="86" t="str">
        <f>"Expenses Svc "&amp;H1&amp;" "&amp;"(Auto Cal.)"</f>
        <v>Expenses Svc 1 (Auto Cal.)</v>
      </c>
      <c r="I43" s="86" t="s">
        <v>215</v>
      </c>
      <c r="J43" s="87"/>
      <c r="K43" s="86" t="str">
        <f>"Expenses Svc "&amp;K1&amp;" "&amp;"(Auto Cal.)"</f>
        <v>Expenses Svc 2 (Auto Cal.)</v>
      </c>
      <c r="L43" s="86" t="s">
        <v>154</v>
      </c>
      <c r="M43" s="87"/>
      <c r="N43" s="86" t="str">
        <f>"Expenses Svc "&amp;N1&amp;" "&amp;"(Auto Cal.)"</f>
        <v>Expenses Svc 3 (Auto Cal.)</v>
      </c>
      <c r="O43" s="86" t="s">
        <v>154</v>
      </c>
      <c r="P43" s="87"/>
      <c r="Q43" s="86" t="str">
        <f>"Expenses Svc "&amp;Q1&amp;" "&amp;"(Auto Cal.)"</f>
        <v>Expenses Svc 4 (Auto Cal.)</v>
      </c>
      <c r="R43" s="86" t="s">
        <v>154</v>
      </c>
      <c r="S43" s="87"/>
      <c r="T43" s="86" t="str">
        <f>"Expenses Svc "&amp;T1&amp;" "&amp;"(Auto Cal.)"</f>
        <v>Expenses Svc 5 (Auto Cal.)</v>
      </c>
      <c r="U43" s="86" t="s">
        <v>154</v>
      </c>
      <c r="V43" s="87"/>
      <c r="W43" s="86" t="str">
        <f>"Expenses Svc "&amp;W1&amp;" "&amp;"(Auto Cal.)"</f>
        <v>Expenses Svc 6 (Auto Cal.)</v>
      </c>
      <c r="X43" s="86" t="s">
        <v>154</v>
      </c>
      <c r="Y43" s="87"/>
      <c r="Z43" s="86" t="str">
        <f>"Expenses Svc "&amp;Z1&amp;" "&amp;"(Auto Cal.)"</f>
        <v>Expenses Svc 7 (Auto Cal.)</v>
      </c>
      <c r="AA43" s="86" t="s">
        <v>154</v>
      </c>
      <c r="AB43" s="87"/>
      <c r="AC43" s="86" t="str">
        <f>"Expenses Svc "&amp;AC1&amp;" "&amp;"(Auto Cal.)"</f>
        <v>Expenses Svc 8 (Auto Cal.)</v>
      </c>
      <c r="AD43" s="86" t="s">
        <v>154</v>
      </c>
      <c r="AE43" s="87"/>
      <c r="AF43" s="86" t="str">
        <f>"Expenses Svc "&amp;AF1&amp;" "&amp;"(Auto Cal.)"</f>
        <v>Expenses Svc 9 (Auto Cal.)</v>
      </c>
      <c r="AG43" s="86" t="s">
        <v>154</v>
      </c>
      <c r="AH43" s="87"/>
      <c r="AI43" s="86" t="str">
        <f>"Expenses Svc "&amp;AI1&amp;" "&amp;"(Auto Cal.)"</f>
        <v>Expenses Svc 10 (Auto Cal.)</v>
      </c>
      <c r="AJ43" s="86" t="s">
        <v>154</v>
      </c>
      <c r="AK43" s="87"/>
      <c r="AL43" s="86" t="str">
        <f>"Expenses Svc "&amp;AL1&amp;" "&amp;"(Auto Cal.)"</f>
        <v>Expenses Svc 11 (Auto Cal.)</v>
      </c>
      <c r="AM43" s="86" t="s">
        <v>154</v>
      </c>
      <c r="AN43" s="87"/>
      <c r="AO43" s="86" t="str">
        <f>"Expenses Svc "&amp;AO1&amp;" "&amp;"(Auto Cal.)"</f>
        <v>Expenses Svc 12 (Auto Cal.)</v>
      </c>
      <c r="AP43" s="86" t="s">
        <v>154</v>
      </c>
      <c r="AQ43" s="87"/>
      <c r="AR43" s="86" t="str">
        <f>"Expenses Svc "&amp;AR1&amp;" "&amp;"(Auto Cal.)"</f>
        <v>Expenses Svc 13 (Auto Cal.)</v>
      </c>
      <c r="AS43" s="86" t="s">
        <v>154</v>
      </c>
      <c r="AT43" s="87"/>
      <c r="AU43" s="86" t="str">
        <f>"Expenses Svc "&amp;AU1&amp;" "&amp;"(Auto Cal.)"</f>
        <v>Expenses Svc 14 (Auto Cal.)</v>
      </c>
      <c r="AV43" s="86" t="s">
        <v>154</v>
      </c>
      <c r="AW43" s="87"/>
      <c r="AX43" s="86" t="str">
        <f>"Expenses Svc "&amp;AX1&amp;" "&amp;"(Auto Cal.)"</f>
        <v>Expenses Svc 15 (Auto Cal.)</v>
      </c>
      <c r="AY43" s="86" t="s">
        <v>154</v>
      </c>
      <c r="AZ43" s="87"/>
      <c r="BA43" s="86" t="str">
        <f>"Expenses Svc "&amp;BA1&amp;" "&amp;"(Auto Cal.)"</f>
        <v>Expenses Svc 16 (Auto Cal.)</v>
      </c>
      <c r="BB43" s="86" t="s">
        <v>154</v>
      </c>
      <c r="BC43" s="87"/>
      <c r="BD43" s="86" t="str">
        <f>"Expenses Svc "&amp;BD1&amp;" "&amp;"(Auto Cal.)"</f>
        <v>Expenses Svc 17 (Auto Cal.)</v>
      </c>
      <c r="BE43" s="86" t="s">
        <v>154</v>
      </c>
      <c r="BF43" s="87"/>
      <c r="BG43" s="86" t="str">
        <f>"Expenses Svc "&amp;BG1&amp;" "&amp;"(Auto Cal.)"</f>
        <v>Expenses Svc 18 (Auto Cal.)</v>
      </c>
      <c r="BH43" s="86" t="s">
        <v>154</v>
      </c>
      <c r="BI43" s="87"/>
      <c r="BJ43" s="86" t="str">
        <f>"Expenses Svc "&amp;BJ1&amp;" "&amp;"(Auto Cal.)"</f>
        <v>Expenses Svc 19 (Auto Cal.)</v>
      </c>
      <c r="BK43" s="86" t="s">
        <v>154</v>
      </c>
      <c r="BL43" s="87"/>
      <c r="BM43" s="86" t="str">
        <f>"Expenses Svc "&amp;BM1&amp;" "&amp;"(Auto Cal.)"</f>
        <v>Expenses Svc 20 (Auto Cal.)</v>
      </c>
      <c r="BN43" s="86" t="s">
        <v>154</v>
      </c>
      <c r="BO43" s="89"/>
      <c r="BP43" s="92"/>
      <c r="BQ43" s="88" t="s">
        <v>160</v>
      </c>
      <c r="BR43" s="89"/>
      <c r="BS43" s="87"/>
      <c r="BT43" s="87"/>
      <c r="BU43" s="87"/>
    </row>
    <row r="44" spans="1:73" s="90" customFormat="1" ht="15" customHeight="1">
      <c r="A44" s="388" t="s">
        <v>42</v>
      </c>
      <c r="B44" s="389"/>
      <c r="C44" s="292" t="s">
        <v>157</v>
      </c>
      <c r="D44" s="293">
        <f>BT28/2088</f>
        <v>0</v>
      </c>
      <c r="E44" s="294" t="s">
        <v>153</v>
      </c>
      <c r="F44" s="295">
        <v>43.96</v>
      </c>
      <c r="G44" s="296" t="s">
        <v>26</v>
      </c>
      <c r="H44" s="303">
        <f>H28*$F$44*12</f>
        <v>0</v>
      </c>
      <c r="I44" s="304" t="s">
        <v>156</v>
      </c>
      <c r="J44" s="305"/>
      <c r="K44" s="303">
        <f>K28*$F$44*12</f>
        <v>0</v>
      </c>
      <c r="L44" s="304" t="s">
        <v>156</v>
      </c>
      <c r="M44" s="305"/>
      <c r="N44" s="303">
        <f>N28*$F$44*12</f>
        <v>0</v>
      </c>
      <c r="O44" s="304" t="s">
        <v>156</v>
      </c>
      <c r="P44" s="305"/>
      <c r="Q44" s="303">
        <f>Q28*$F$44*12</f>
        <v>0</v>
      </c>
      <c r="R44" s="304" t="s">
        <v>156</v>
      </c>
      <c r="S44" s="305"/>
      <c r="T44" s="303">
        <f>T28*$F$44*12</f>
        <v>0</v>
      </c>
      <c r="U44" s="304" t="s">
        <v>156</v>
      </c>
      <c r="V44" s="305"/>
      <c r="W44" s="303">
        <f>W28*$F$44*12</f>
        <v>0</v>
      </c>
      <c r="X44" s="304" t="s">
        <v>156</v>
      </c>
      <c r="Y44" s="305"/>
      <c r="Z44" s="303">
        <f>Z28*$F$44*12</f>
        <v>0</v>
      </c>
      <c r="AA44" s="304" t="s">
        <v>156</v>
      </c>
      <c r="AB44" s="305"/>
      <c r="AC44" s="303">
        <f>AC28*$F$44*12</f>
        <v>0</v>
      </c>
      <c r="AD44" s="304" t="s">
        <v>156</v>
      </c>
      <c r="AE44" s="305"/>
      <c r="AF44" s="303">
        <f>AF28*$F$44*12</f>
        <v>0</v>
      </c>
      <c r="AG44" s="304" t="s">
        <v>156</v>
      </c>
      <c r="AH44" s="305"/>
      <c r="AI44" s="303">
        <f>AI28*$F$44*12</f>
        <v>0</v>
      </c>
      <c r="AJ44" s="304" t="s">
        <v>156</v>
      </c>
      <c r="AK44" s="305"/>
      <c r="AL44" s="303">
        <f>AL28*$F$44*12</f>
        <v>0</v>
      </c>
      <c r="AM44" s="304" t="s">
        <v>156</v>
      </c>
      <c r="AN44" s="305"/>
      <c r="AO44" s="303">
        <f>AO28*$F$44*12</f>
        <v>0</v>
      </c>
      <c r="AP44" s="304" t="s">
        <v>156</v>
      </c>
      <c r="AQ44" s="305"/>
      <c r="AR44" s="303">
        <f>AR28*$F$44*12</f>
        <v>0</v>
      </c>
      <c r="AS44" s="304" t="s">
        <v>156</v>
      </c>
      <c r="AT44" s="305"/>
      <c r="AU44" s="303">
        <f>AU28*$F$44*12</f>
        <v>0</v>
      </c>
      <c r="AV44" s="304" t="s">
        <v>156</v>
      </c>
      <c r="AW44" s="305"/>
      <c r="AX44" s="303">
        <f>AX28*$F$44*12</f>
        <v>0</v>
      </c>
      <c r="AY44" s="304" t="s">
        <v>156</v>
      </c>
      <c r="AZ44" s="305"/>
      <c r="BA44" s="303">
        <f>BA28*$F$44*12</f>
        <v>0</v>
      </c>
      <c r="BB44" s="304" t="s">
        <v>156</v>
      </c>
      <c r="BC44" s="305"/>
      <c r="BD44" s="303">
        <f>BD28*$F$44*12</f>
        <v>0</v>
      </c>
      <c r="BE44" s="304" t="s">
        <v>156</v>
      </c>
      <c r="BF44" s="305"/>
      <c r="BG44" s="303">
        <f>BG28*$F$44*12</f>
        <v>0</v>
      </c>
      <c r="BH44" s="304" t="s">
        <v>156</v>
      </c>
      <c r="BI44" s="305"/>
      <c r="BJ44" s="303">
        <f>BJ28*$F$44*12</f>
        <v>0</v>
      </c>
      <c r="BK44" s="304" t="s">
        <v>156</v>
      </c>
      <c r="BL44" s="305"/>
      <c r="BM44" s="303">
        <f>BM28*$F$44*12</f>
        <v>0</v>
      </c>
      <c r="BN44" s="304" t="s">
        <v>156</v>
      </c>
      <c r="BO44" s="306"/>
      <c r="BP44" s="307"/>
      <c r="BQ44" s="303">
        <f>SUM(H44,K44,N44,Q44,T44,W44,Z44,AC44,AF44,AI44,AL44,AO44,AR44,AU44,AX44,BA44,BD44,BG44,BJ44,BM44)</f>
        <v>0</v>
      </c>
      <c r="BR44" s="93"/>
      <c r="BS44" s="91"/>
      <c r="BT44" s="91"/>
      <c r="BU44" s="94"/>
    </row>
    <row r="45" spans="1:73" s="90" customFormat="1" ht="15" customHeight="1">
      <c r="A45" s="413" t="s">
        <v>293</v>
      </c>
      <c r="B45" s="414"/>
      <c r="C45" s="414"/>
      <c r="D45" s="415"/>
      <c r="E45" s="297" t="s">
        <v>153</v>
      </c>
      <c r="F45" s="298">
        <f>+(0.72+0.62+0.02+0.01+0.33)</f>
        <v>1.7</v>
      </c>
      <c r="G45" s="299" t="s">
        <v>26</v>
      </c>
      <c r="H45" s="308">
        <f>IF(I45="Yes",(I28/100)*$F$45,0)</f>
        <v>0</v>
      </c>
      <c r="I45" s="304" t="s">
        <v>156</v>
      </c>
      <c r="J45" s="306"/>
      <c r="K45" s="308">
        <f>IF(L45="Yes",(L28/100)*$F$45,0)</f>
        <v>0</v>
      </c>
      <c r="L45" s="304" t="s">
        <v>156</v>
      </c>
      <c r="M45" s="306"/>
      <c r="N45" s="308">
        <f>IF(O45="Yes",(O28/100)*$F$45,0)</f>
        <v>0</v>
      </c>
      <c r="O45" s="304" t="s">
        <v>156</v>
      </c>
      <c r="P45" s="306"/>
      <c r="Q45" s="308">
        <f>IF(R45="Yes",(R28/100)*$F$45,0)</f>
        <v>0</v>
      </c>
      <c r="R45" s="304" t="s">
        <v>156</v>
      </c>
      <c r="S45" s="306"/>
      <c r="T45" s="308">
        <f>IF(U45="Yes",(U28/100)*$F$45,0)</f>
        <v>0</v>
      </c>
      <c r="U45" s="304" t="s">
        <v>156</v>
      </c>
      <c r="V45" s="306"/>
      <c r="W45" s="308">
        <f>IF(X45="Yes",(X28/100)*$F$45,0)</f>
        <v>0</v>
      </c>
      <c r="X45" s="304" t="s">
        <v>156</v>
      </c>
      <c r="Y45" s="306"/>
      <c r="Z45" s="308">
        <f>IF(AA45="Yes",(AA28/100)*$F$45,0)</f>
        <v>0</v>
      </c>
      <c r="AA45" s="304" t="s">
        <v>156</v>
      </c>
      <c r="AB45" s="306"/>
      <c r="AC45" s="308">
        <f>IF(AD45="Yes",(AD28/100)*$F$45,0)</f>
        <v>0</v>
      </c>
      <c r="AD45" s="304" t="s">
        <v>156</v>
      </c>
      <c r="AE45" s="306"/>
      <c r="AF45" s="308">
        <f>IF(AG45="Yes",(AG28/100)*$F$45,0)</f>
        <v>0</v>
      </c>
      <c r="AG45" s="304" t="s">
        <v>156</v>
      </c>
      <c r="AH45" s="306"/>
      <c r="AI45" s="308">
        <f>IF(AJ45="Yes",(AJ28/100)*$F$45,0)</f>
        <v>0</v>
      </c>
      <c r="AJ45" s="304" t="s">
        <v>156</v>
      </c>
      <c r="AK45" s="306"/>
      <c r="AL45" s="308">
        <f>IF(AM45="Yes",(AM28/100)*$F$45,0)</f>
        <v>0</v>
      </c>
      <c r="AM45" s="304" t="s">
        <v>156</v>
      </c>
      <c r="AN45" s="306"/>
      <c r="AO45" s="308">
        <f>IF(AP45="Yes",(AP28/100)*$F$45,0)</f>
        <v>0</v>
      </c>
      <c r="AP45" s="304" t="s">
        <v>156</v>
      </c>
      <c r="AQ45" s="306"/>
      <c r="AR45" s="308">
        <f>IF(AS45="Yes",(AS28/100)*$F$45,0)</f>
        <v>0</v>
      </c>
      <c r="AS45" s="304" t="s">
        <v>156</v>
      </c>
      <c r="AT45" s="306"/>
      <c r="AU45" s="308">
        <f>IF(AV45="Yes",(AV28/100)*$F$45,0)</f>
        <v>0</v>
      </c>
      <c r="AV45" s="304" t="s">
        <v>156</v>
      </c>
      <c r="AW45" s="306"/>
      <c r="AX45" s="308">
        <f>IF(AY45="Yes",(AY28/100)*$F$45,0)</f>
        <v>0</v>
      </c>
      <c r="AY45" s="304" t="s">
        <v>156</v>
      </c>
      <c r="AZ45" s="306"/>
      <c r="BA45" s="308">
        <f>IF(BB45="Yes",(BB28/100)*$F$45,0)</f>
        <v>0</v>
      </c>
      <c r="BB45" s="304" t="s">
        <v>156</v>
      </c>
      <c r="BC45" s="306"/>
      <c r="BD45" s="308">
        <f>IF(BE45="Yes",(BE28/100)*$F$45,0)</f>
        <v>0</v>
      </c>
      <c r="BE45" s="304" t="s">
        <v>156</v>
      </c>
      <c r="BF45" s="306"/>
      <c r="BG45" s="308">
        <f>IF(BH45="Yes",(BH28/100)*$F$45,0)</f>
        <v>0</v>
      </c>
      <c r="BH45" s="304" t="s">
        <v>156</v>
      </c>
      <c r="BI45" s="306"/>
      <c r="BJ45" s="308">
        <f>IF(BK45="Yes",(BK28/100)*$F$45,0)</f>
        <v>0</v>
      </c>
      <c r="BK45" s="304" t="s">
        <v>156</v>
      </c>
      <c r="BL45" s="306"/>
      <c r="BM45" s="308">
        <f>IF(BN45="Yes",(BN28/100)*$F$45,0)</f>
        <v>0</v>
      </c>
      <c r="BN45" s="304" t="s">
        <v>156</v>
      </c>
      <c r="BO45" s="306"/>
      <c r="BP45" s="307"/>
      <c r="BQ45" s="308">
        <f t="shared" ref="BQ45:BQ58" si="114">SUM(H45,K45,N45,Q45,T45,W45,Z45,AC45,AF45,AI45,AL45,AO45,AR45,AU45,AX45,BA45,BD45,BG45,BJ45,BM45)</f>
        <v>0</v>
      </c>
      <c r="BR45" s="93"/>
      <c r="BS45" s="91"/>
      <c r="BT45" s="91"/>
      <c r="BU45" s="94"/>
    </row>
    <row r="46" spans="1:73" s="65" customFormat="1">
      <c r="A46" s="416"/>
      <c r="B46" s="417"/>
      <c r="C46" s="417"/>
      <c r="D46" s="418"/>
      <c r="E46" s="143"/>
      <c r="F46" s="183"/>
      <c r="G46" s="144"/>
      <c r="H46" s="309">
        <f>IF(AND($E46="Variable",I46="YES"),$F46*H$40,IF($E46="Fixed",I46*$F46,0))</f>
        <v>0</v>
      </c>
      <c r="I46" s="145"/>
      <c r="J46" s="119"/>
      <c r="K46" s="309">
        <f>IF(AND($E46="Variable",L46="YES"),$F46*K$40,IF($E46="Fixed",L46*$F46,0))</f>
        <v>0</v>
      </c>
      <c r="L46" s="145"/>
      <c r="M46" s="119"/>
      <c r="N46" s="309">
        <f>IF(AND($E46="Variable",O46="YES"),$F46*N$40,IF($E46="Fixed",O46*$F46,0))</f>
        <v>0</v>
      </c>
      <c r="O46" s="145"/>
      <c r="P46" s="119"/>
      <c r="Q46" s="309">
        <f>IF(AND($E46="Variable",R46="YES"),$F46*Q$40,IF($E46="Fixed",R46*$F46,0))</f>
        <v>0</v>
      </c>
      <c r="R46" s="145"/>
      <c r="S46" s="119"/>
      <c r="T46" s="309">
        <f>IF(AND($E46="Variable",U46="YES"),$F46*T$40,IF($E46="Fixed",U46*$F46,0))</f>
        <v>0</v>
      </c>
      <c r="U46" s="145"/>
      <c r="V46" s="119"/>
      <c r="W46" s="309">
        <f>IF(AND($E46="Variable",X46="YES"),$F46*W$40,IF($E46="Fixed",X46*$F46,0))</f>
        <v>0</v>
      </c>
      <c r="X46" s="145"/>
      <c r="Y46" s="119"/>
      <c r="Z46" s="309">
        <f>IF(AND($E46="Variable",AA46="YES"),$F46*Z$40,IF($E46="Fixed",AA46*$F46,0))</f>
        <v>0</v>
      </c>
      <c r="AA46" s="145"/>
      <c r="AB46" s="119"/>
      <c r="AC46" s="309">
        <f>IF(AND($E46="Variable",AD46="YES"),$F46*AC$40,IF($E46="Fixed",AD46*$F46,0))</f>
        <v>0</v>
      </c>
      <c r="AD46" s="145"/>
      <c r="AE46" s="119"/>
      <c r="AF46" s="309">
        <f>IF(AND($E46="Variable",AG46="YES"),$F46*AF$40,IF($E46="Fixed",AG46*$F46,0))</f>
        <v>0</v>
      </c>
      <c r="AG46" s="145"/>
      <c r="AH46" s="119"/>
      <c r="AI46" s="309">
        <f>IF(AND($E46="Variable",AJ46="YES"),$F46*AI$40,IF($E46="Fixed",AJ46*$F46,0))</f>
        <v>0</v>
      </c>
      <c r="AJ46" s="145"/>
      <c r="AK46" s="119"/>
      <c r="AL46" s="309">
        <f>IF(AND($E46="Variable",AM46="YES"),$F46*AL$40,IF($E46="Fixed",AM46*$F46,0))</f>
        <v>0</v>
      </c>
      <c r="AM46" s="145"/>
      <c r="AN46" s="119"/>
      <c r="AO46" s="309">
        <f>IF(AND($E46="Variable",AP46="YES"),$F46*AO$40,IF($E46="Fixed",AP46*$F46,0))</f>
        <v>0</v>
      </c>
      <c r="AP46" s="145"/>
      <c r="AQ46" s="119"/>
      <c r="AR46" s="309">
        <f>IF(AND($E46="Variable",AS46="YES"),$F46*AR$40,IF($E46="Fixed",AS46*$F46,0))</f>
        <v>0</v>
      </c>
      <c r="AS46" s="145"/>
      <c r="AT46" s="119"/>
      <c r="AU46" s="309">
        <f>IF(AND($E46="Variable",AV46="YES"),$F46*AU$40,IF($E46="Fixed",AV46*$F46,0))</f>
        <v>0</v>
      </c>
      <c r="AV46" s="145"/>
      <c r="AW46" s="119"/>
      <c r="AX46" s="309">
        <f>IF(AND($E46="Variable",AY46="YES"),$F46*AX$40,IF($E46="Fixed",AY46*$F46,0))</f>
        <v>0</v>
      </c>
      <c r="AY46" s="145"/>
      <c r="AZ46" s="119"/>
      <c r="BA46" s="309">
        <f>IF(AND($E46="Variable",BB46="YES"),$F46*BA$40,IF($E46="Fixed",BB46*$F46,0))</f>
        <v>0</v>
      </c>
      <c r="BB46" s="145"/>
      <c r="BC46" s="119"/>
      <c r="BD46" s="309">
        <f>IF(AND($E46="Variable",BE46="YES"),$F46*BD$40,IF($E46="Fixed",BE46*$F46,0))</f>
        <v>0</v>
      </c>
      <c r="BE46" s="145"/>
      <c r="BF46" s="119"/>
      <c r="BG46" s="309">
        <f>IF(AND($E46="Variable",BH46="YES"),$F46*BG$40,IF($E46="Fixed",BH46*$F46,0))</f>
        <v>0</v>
      </c>
      <c r="BH46" s="145"/>
      <c r="BI46" s="119"/>
      <c r="BJ46" s="309">
        <f>IF(AND($E46="Variable",BK46="YES"),$F46*BJ$40,IF($E46="Fixed",BK46*$F46,0))</f>
        <v>0</v>
      </c>
      <c r="BK46" s="145"/>
      <c r="BL46" s="119"/>
      <c r="BM46" s="309">
        <f>IF(AND($E46="Variable",BN46="YES"),$F46*BM$40,IF($E46="Fixed",BN46*$F46,0))</f>
        <v>0</v>
      </c>
      <c r="BN46" s="145"/>
      <c r="BO46" s="119"/>
      <c r="BP46" s="78"/>
      <c r="BQ46" s="309">
        <f t="shared" si="114"/>
        <v>0</v>
      </c>
      <c r="BR46" s="95"/>
      <c r="BS46" s="79"/>
      <c r="BT46" s="79"/>
      <c r="BU46" s="80"/>
    </row>
    <row r="47" spans="1:73" s="65" customFormat="1">
      <c r="A47" s="390"/>
      <c r="B47" s="391"/>
      <c r="C47" s="391"/>
      <c r="D47" s="392"/>
      <c r="E47" s="143"/>
      <c r="F47" s="183"/>
      <c r="G47" s="144"/>
      <c r="H47" s="309">
        <f t="shared" ref="H47:H57" si="115">IF(AND($E47="Variable",I47="YES"),$F47*H$40,IF($E47="Fixed",I47*$F47,0))</f>
        <v>0</v>
      </c>
      <c r="I47" s="145"/>
      <c r="J47" s="119"/>
      <c r="K47" s="309">
        <f t="shared" ref="K47:K57" si="116">IF(AND($E47="Variable",L47="YES"),$F47*K$40,IF($E47="Fixed",L47*$F47,0))</f>
        <v>0</v>
      </c>
      <c r="L47" s="145"/>
      <c r="M47" s="119"/>
      <c r="N47" s="309">
        <f t="shared" ref="N47:N57" si="117">IF(AND($E47="Variable",O47="YES"),$F47*N$40,IF($E47="Fixed",O47*$F47,0))</f>
        <v>0</v>
      </c>
      <c r="O47" s="145"/>
      <c r="P47" s="119"/>
      <c r="Q47" s="309">
        <f t="shared" ref="Q47:Q57" si="118">IF(AND($E47="Variable",R47="YES"),$F47*Q$40,IF($E47="Fixed",R47*$F47,0))</f>
        <v>0</v>
      </c>
      <c r="R47" s="145"/>
      <c r="S47" s="119"/>
      <c r="T47" s="309">
        <f t="shared" ref="T47:T57" si="119">IF(AND($E47="Variable",U47="YES"),$F47*T$40,IF($E47="Fixed",U47*$F47,0))</f>
        <v>0</v>
      </c>
      <c r="U47" s="145"/>
      <c r="V47" s="119"/>
      <c r="W47" s="309">
        <f t="shared" ref="W47:W57" si="120">IF(AND($E47="Variable",X47="YES"),$F47*W$40,IF($E47="Fixed",X47*$F47,0))</f>
        <v>0</v>
      </c>
      <c r="X47" s="145"/>
      <c r="Y47" s="119"/>
      <c r="Z47" s="309">
        <f t="shared" ref="Z47:Z57" si="121">IF(AND($E47="Variable",AA47="YES"),$F47*Z$40,IF($E47="Fixed",AA47*$F47,0))</f>
        <v>0</v>
      </c>
      <c r="AA47" s="145"/>
      <c r="AB47" s="119"/>
      <c r="AC47" s="309">
        <f t="shared" ref="AC47:AC57" si="122">IF(AND($E47="Variable",AD47="YES"),$F47*AC$40,IF($E47="Fixed",AD47*$F47,0))</f>
        <v>0</v>
      </c>
      <c r="AD47" s="145"/>
      <c r="AE47" s="119"/>
      <c r="AF47" s="309">
        <f t="shared" ref="AF47:AF57" si="123">IF(AND($E47="Variable",AG47="YES"),$F47*AF$40,IF($E47="Fixed",AG47*$F47,0))</f>
        <v>0</v>
      </c>
      <c r="AG47" s="145"/>
      <c r="AH47" s="119"/>
      <c r="AI47" s="309">
        <f t="shared" ref="AI47:AI57" si="124">IF(AND($E47="Variable",AJ47="YES"),$F47*AI$40,IF($E47="Fixed",AJ47*$F47,0))</f>
        <v>0</v>
      </c>
      <c r="AJ47" s="145"/>
      <c r="AK47" s="119"/>
      <c r="AL47" s="309">
        <f t="shared" ref="AL47:AL57" si="125">IF(AND($E47="Variable",AM47="YES"),$F47*AL$40,IF($E47="Fixed",AM47*$F47,0))</f>
        <v>0</v>
      </c>
      <c r="AM47" s="145"/>
      <c r="AN47" s="119"/>
      <c r="AO47" s="309">
        <f t="shared" ref="AO47:AO57" si="126">IF(AND($E47="Variable",AP47="YES"),$F47*AO$40,IF($E47="Fixed",AP47*$F47,0))</f>
        <v>0</v>
      </c>
      <c r="AP47" s="145"/>
      <c r="AQ47" s="119"/>
      <c r="AR47" s="309">
        <f t="shared" ref="AR47:AR57" si="127">IF(AND($E47="Variable",AS47="YES"),$F47*AR$40,IF($E47="Fixed",AS47*$F47,0))</f>
        <v>0</v>
      </c>
      <c r="AS47" s="145"/>
      <c r="AT47" s="119"/>
      <c r="AU47" s="309">
        <f t="shared" ref="AU47:AU57" si="128">IF(AND($E47="Variable",AV47="YES"),$F47*AU$40,IF($E47="Fixed",AV47*$F47,0))</f>
        <v>0</v>
      </c>
      <c r="AV47" s="145"/>
      <c r="AW47" s="119"/>
      <c r="AX47" s="309">
        <f t="shared" ref="AX47:AX57" si="129">IF(AND($E47="Variable",AY47="YES"),$F47*AX$40,IF($E47="Fixed",AY47*$F47,0))</f>
        <v>0</v>
      </c>
      <c r="AY47" s="145"/>
      <c r="AZ47" s="119"/>
      <c r="BA47" s="309">
        <f t="shared" ref="BA47:BA57" si="130">IF(AND($E47="Variable",BB47="YES"),$F47*BA$40,IF($E47="Fixed",BB47*$F47,0))</f>
        <v>0</v>
      </c>
      <c r="BB47" s="145"/>
      <c r="BC47" s="119"/>
      <c r="BD47" s="309">
        <f t="shared" ref="BD47:BD57" si="131">IF(AND($E47="Variable",BE47="YES"),$F47*BD$40,IF($E47="Fixed",BE47*$F47,0))</f>
        <v>0</v>
      </c>
      <c r="BE47" s="145"/>
      <c r="BF47" s="119"/>
      <c r="BG47" s="309">
        <f t="shared" ref="BG47:BG57" si="132">IF(AND($E47="Variable",BH47="YES"),$F47*BG$40,IF($E47="Fixed",BH47*$F47,0))</f>
        <v>0</v>
      </c>
      <c r="BH47" s="145"/>
      <c r="BI47" s="119"/>
      <c r="BJ47" s="309">
        <f t="shared" ref="BJ47:BJ57" si="133">IF(AND($E47="Variable",BK47="YES"),$F47*BJ$40,IF($E47="Fixed",BK47*$F47,0))</f>
        <v>0</v>
      </c>
      <c r="BK47" s="145"/>
      <c r="BL47" s="119"/>
      <c r="BM47" s="309">
        <f t="shared" ref="BM47:BM57" si="134">IF(AND($E47="Variable",BN47="YES"),$F47*BM$40,IF($E47="Fixed",BN47*$F47,0))</f>
        <v>0</v>
      </c>
      <c r="BN47" s="145"/>
      <c r="BO47" s="119"/>
      <c r="BP47" s="78"/>
      <c r="BQ47" s="309">
        <f t="shared" si="114"/>
        <v>0</v>
      </c>
      <c r="BR47" s="95"/>
      <c r="BS47" s="79"/>
      <c r="BT47" s="79"/>
      <c r="BU47" s="80"/>
    </row>
    <row r="48" spans="1:73" s="65" customFormat="1">
      <c r="A48" s="390"/>
      <c r="B48" s="391"/>
      <c r="C48" s="391"/>
      <c r="D48" s="392"/>
      <c r="E48" s="143"/>
      <c r="F48" s="183"/>
      <c r="G48" s="144"/>
      <c r="H48" s="309">
        <f t="shared" si="115"/>
        <v>0</v>
      </c>
      <c r="I48" s="145"/>
      <c r="J48" s="119"/>
      <c r="K48" s="309">
        <f t="shared" si="116"/>
        <v>0</v>
      </c>
      <c r="L48" s="145"/>
      <c r="M48" s="119"/>
      <c r="N48" s="309">
        <f t="shared" si="117"/>
        <v>0</v>
      </c>
      <c r="O48" s="145"/>
      <c r="P48" s="119"/>
      <c r="Q48" s="309">
        <f t="shared" si="118"/>
        <v>0</v>
      </c>
      <c r="R48" s="145"/>
      <c r="S48" s="119"/>
      <c r="T48" s="309">
        <f t="shared" si="119"/>
        <v>0</v>
      </c>
      <c r="U48" s="145"/>
      <c r="V48" s="119"/>
      <c r="W48" s="309">
        <f t="shared" si="120"/>
        <v>0</v>
      </c>
      <c r="X48" s="145"/>
      <c r="Y48" s="119"/>
      <c r="Z48" s="309">
        <f t="shared" si="121"/>
        <v>0</v>
      </c>
      <c r="AA48" s="145"/>
      <c r="AB48" s="119"/>
      <c r="AC48" s="309">
        <f t="shared" si="122"/>
        <v>0</v>
      </c>
      <c r="AD48" s="145"/>
      <c r="AE48" s="119"/>
      <c r="AF48" s="309">
        <f t="shared" si="123"/>
        <v>0</v>
      </c>
      <c r="AG48" s="145"/>
      <c r="AH48" s="119"/>
      <c r="AI48" s="309">
        <f t="shared" si="124"/>
        <v>0</v>
      </c>
      <c r="AJ48" s="145"/>
      <c r="AK48" s="119"/>
      <c r="AL48" s="309">
        <f t="shared" si="125"/>
        <v>0</v>
      </c>
      <c r="AM48" s="145"/>
      <c r="AN48" s="119"/>
      <c r="AO48" s="309">
        <f t="shared" si="126"/>
        <v>0</v>
      </c>
      <c r="AP48" s="145"/>
      <c r="AQ48" s="119"/>
      <c r="AR48" s="309">
        <f t="shared" si="127"/>
        <v>0</v>
      </c>
      <c r="AS48" s="145"/>
      <c r="AT48" s="119"/>
      <c r="AU48" s="309">
        <f t="shared" si="128"/>
        <v>0</v>
      </c>
      <c r="AV48" s="145"/>
      <c r="AW48" s="119"/>
      <c r="AX48" s="309">
        <f t="shared" si="129"/>
        <v>0</v>
      </c>
      <c r="AY48" s="145"/>
      <c r="AZ48" s="119"/>
      <c r="BA48" s="309">
        <f t="shared" si="130"/>
        <v>0</v>
      </c>
      <c r="BB48" s="145"/>
      <c r="BC48" s="119"/>
      <c r="BD48" s="309">
        <f t="shared" si="131"/>
        <v>0</v>
      </c>
      <c r="BE48" s="145"/>
      <c r="BF48" s="119"/>
      <c r="BG48" s="309">
        <f t="shared" si="132"/>
        <v>0</v>
      </c>
      <c r="BH48" s="145"/>
      <c r="BI48" s="119"/>
      <c r="BJ48" s="309">
        <f t="shared" si="133"/>
        <v>0</v>
      </c>
      <c r="BK48" s="145"/>
      <c r="BL48" s="119"/>
      <c r="BM48" s="309">
        <f t="shared" si="134"/>
        <v>0</v>
      </c>
      <c r="BN48" s="145"/>
      <c r="BO48" s="119"/>
      <c r="BP48" s="78"/>
      <c r="BQ48" s="309">
        <f t="shared" si="114"/>
        <v>0</v>
      </c>
      <c r="BR48" s="95"/>
      <c r="BS48" s="79"/>
      <c r="BT48" s="79"/>
      <c r="BU48" s="80"/>
    </row>
    <row r="49" spans="1:74" s="65" customFormat="1">
      <c r="A49" s="390"/>
      <c r="B49" s="391"/>
      <c r="C49" s="391"/>
      <c r="D49" s="392"/>
      <c r="E49" s="143"/>
      <c r="F49" s="183"/>
      <c r="G49" s="144"/>
      <c r="H49" s="309">
        <f t="shared" si="115"/>
        <v>0</v>
      </c>
      <c r="I49" s="145"/>
      <c r="J49" s="119"/>
      <c r="K49" s="309">
        <f t="shared" si="116"/>
        <v>0</v>
      </c>
      <c r="L49" s="145"/>
      <c r="M49" s="119"/>
      <c r="N49" s="309">
        <f t="shared" si="117"/>
        <v>0</v>
      </c>
      <c r="O49" s="145"/>
      <c r="P49" s="119"/>
      <c r="Q49" s="309">
        <f t="shared" si="118"/>
        <v>0</v>
      </c>
      <c r="R49" s="145"/>
      <c r="S49" s="119"/>
      <c r="T49" s="309">
        <f t="shared" si="119"/>
        <v>0</v>
      </c>
      <c r="U49" s="145"/>
      <c r="V49" s="119"/>
      <c r="W49" s="309">
        <f t="shared" si="120"/>
        <v>0</v>
      </c>
      <c r="X49" s="145"/>
      <c r="Y49" s="119"/>
      <c r="Z49" s="309">
        <f t="shared" si="121"/>
        <v>0</v>
      </c>
      <c r="AA49" s="145"/>
      <c r="AB49" s="119"/>
      <c r="AC49" s="309">
        <f t="shared" si="122"/>
        <v>0</v>
      </c>
      <c r="AD49" s="145"/>
      <c r="AE49" s="119"/>
      <c r="AF49" s="309">
        <f t="shared" si="123"/>
        <v>0</v>
      </c>
      <c r="AG49" s="145"/>
      <c r="AH49" s="119"/>
      <c r="AI49" s="309">
        <f t="shared" si="124"/>
        <v>0</v>
      </c>
      <c r="AJ49" s="145"/>
      <c r="AK49" s="119"/>
      <c r="AL49" s="309">
        <f t="shared" si="125"/>
        <v>0</v>
      </c>
      <c r="AM49" s="145"/>
      <c r="AN49" s="119"/>
      <c r="AO49" s="309">
        <f t="shared" si="126"/>
        <v>0</v>
      </c>
      <c r="AP49" s="145"/>
      <c r="AQ49" s="119"/>
      <c r="AR49" s="309">
        <f t="shared" si="127"/>
        <v>0</v>
      </c>
      <c r="AS49" s="145"/>
      <c r="AT49" s="119"/>
      <c r="AU49" s="309">
        <f t="shared" si="128"/>
        <v>0</v>
      </c>
      <c r="AV49" s="145"/>
      <c r="AW49" s="119"/>
      <c r="AX49" s="309">
        <f t="shared" si="129"/>
        <v>0</v>
      </c>
      <c r="AY49" s="145"/>
      <c r="AZ49" s="119"/>
      <c r="BA49" s="309">
        <f t="shared" si="130"/>
        <v>0</v>
      </c>
      <c r="BB49" s="145"/>
      <c r="BC49" s="119"/>
      <c r="BD49" s="309">
        <f t="shared" si="131"/>
        <v>0</v>
      </c>
      <c r="BE49" s="145"/>
      <c r="BF49" s="119"/>
      <c r="BG49" s="309">
        <f t="shared" si="132"/>
        <v>0</v>
      </c>
      <c r="BH49" s="145"/>
      <c r="BI49" s="119"/>
      <c r="BJ49" s="309">
        <f t="shared" si="133"/>
        <v>0</v>
      </c>
      <c r="BK49" s="145"/>
      <c r="BL49" s="119"/>
      <c r="BM49" s="309">
        <f t="shared" si="134"/>
        <v>0</v>
      </c>
      <c r="BN49" s="145"/>
      <c r="BO49" s="119"/>
      <c r="BP49" s="78"/>
      <c r="BQ49" s="309">
        <f t="shared" si="114"/>
        <v>0</v>
      </c>
      <c r="BR49" s="95"/>
      <c r="BS49" s="79"/>
      <c r="BT49" s="79"/>
      <c r="BU49" s="80"/>
    </row>
    <row r="50" spans="1:74" s="65" customFormat="1" ht="15" customHeight="1">
      <c r="A50" s="390"/>
      <c r="B50" s="391"/>
      <c r="C50" s="391"/>
      <c r="D50" s="392"/>
      <c r="E50" s="143"/>
      <c r="F50" s="183"/>
      <c r="G50" s="144"/>
      <c r="H50" s="309">
        <f t="shared" si="115"/>
        <v>0</v>
      </c>
      <c r="I50" s="145"/>
      <c r="J50" s="119"/>
      <c r="K50" s="309">
        <f t="shared" si="116"/>
        <v>0</v>
      </c>
      <c r="L50" s="145"/>
      <c r="M50" s="119"/>
      <c r="N50" s="309">
        <f t="shared" si="117"/>
        <v>0</v>
      </c>
      <c r="O50" s="145"/>
      <c r="P50" s="119"/>
      <c r="Q50" s="309">
        <f t="shared" si="118"/>
        <v>0</v>
      </c>
      <c r="R50" s="145"/>
      <c r="S50" s="119"/>
      <c r="T50" s="309">
        <f t="shared" si="119"/>
        <v>0</v>
      </c>
      <c r="U50" s="145"/>
      <c r="V50" s="119"/>
      <c r="W50" s="309">
        <f t="shared" si="120"/>
        <v>0</v>
      </c>
      <c r="X50" s="145"/>
      <c r="Y50" s="119"/>
      <c r="Z50" s="309">
        <f t="shared" si="121"/>
        <v>0</v>
      </c>
      <c r="AA50" s="145"/>
      <c r="AB50" s="119"/>
      <c r="AC50" s="309">
        <f t="shared" si="122"/>
        <v>0</v>
      </c>
      <c r="AD50" s="145"/>
      <c r="AE50" s="119"/>
      <c r="AF50" s="309">
        <f t="shared" si="123"/>
        <v>0</v>
      </c>
      <c r="AG50" s="145"/>
      <c r="AH50" s="119"/>
      <c r="AI50" s="309">
        <f t="shared" si="124"/>
        <v>0</v>
      </c>
      <c r="AJ50" s="145"/>
      <c r="AK50" s="119"/>
      <c r="AL50" s="309">
        <f t="shared" si="125"/>
        <v>0</v>
      </c>
      <c r="AM50" s="145"/>
      <c r="AN50" s="119"/>
      <c r="AO50" s="309">
        <f t="shared" si="126"/>
        <v>0</v>
      </c>
      <c r="AP50" s="145"/>
      <c r="AQ50" s="119"/>
      <c r="AR50" s="309">
        <f t="shared" si="127"/>
        <v>0</v>
      </c>
      <c r="AS50" s="145"/>
      <c r="AT50" s="119"/>
      <c r="AU50" s="309">
        <f t="shared" si="128"/>
        <v>0</v>
      </c>
      <c r="AV50" s="145"/>
      <c r="AW50" s="119"/>
      <c r="AX50" s="309">
        <f t="shared" si="129"/>
        <v>0</v>
      </c>
      <c r="AY50" s="145"/>
      <c r="AZ50" s="119"/>
      <c r="BA50" s="309">
        <f t="shared" si="130"/>
        <v>0</v>
      </c>
      <c r="BB50" s="145"/>
      <c r="BC50" s="119"/>
      <c r="BD50" s="309">
        <f t="shared" si="131"/>
        <v>0</v>
      </c>
      <c r="BE50" s="145"/>
      <c r="BF50" s="119"/>
      <c r="BG50" s="309">
        <f t="shared" si="132"/>
        <v>0</v>
      </c>
      <c r="BH50" s="145"/>
      <c r="BI50" s="119"/>
      <c r="BJ50" s="309">
        <f t="shared" si="133"/>
        <v>0</v>
      </c>
      <c r="BK50" s="145"/>
      <c r="BL50" s="119"/>
      <c r="BM50" s="309">
        <f t="shared" si="134"/>
        <v>0</v>
      </c>
      <c r="BN50" s="145"/>
      <c r="BO50" s="119"/>
      <c r="BP50" s="78"/>
      <c r="BQ50" s="309">
        <f t="shared" si="114"/>
        <v>0</v>
      </c>
      <c r="BR50" s="95"/>
      <c r="BS50" s="79"/>
      <c r="BT50" s="79"/>
      <c r="BU50" s="80"/>
    </row>
    <row r="51" spans="1:74" s="65" customFormat="1" ht="15" customHeight="1">
      <c r="A51" s="390"/>
      <c r="B51" s="391"/>
      <c r="C51" s="391"/>
      <c r="D51" s="392"/>
      <c r="E51" s="143"/>
      <c r="F51" s="183"/>
      <c r="G51" s="144"/>
      <c r="H51" s="309">
        <f t="shared" si="115"/>
        <v>0</v>
      </c>
      <c r="I51" s="145"/>
      <c r="J51" s="119"/>
      <c r="K51" s="309">
        <f t="shared" si="116"/>
        <v>0</v>
      </c>
      <c r="L51" s="145"/>
      <c r="M51" s="119"/>
      <c r="N51" s="309">
        <f t="shared" si="117"/>
        <v>0</v>
      </c>
      <c r="O51" s="145"/>
      <c r="P51" s="119"/>
      <c r="Q51" s="309">
        <f t="shared" si="118"/>
        <v>0</v>
      </c>
      <c r="R51" s="145"/>
      <c r="S51" s="119"/>
      <c r="T51" s="309">
        <f t="shared" si="119"/>
        <v>0</v>
      </c>
      <c r="U51" s="145"/>
      <c r="V51" s="119"/>
      <c r="W51" s="309">
        <f t="shared" si="120"/>
        <v>0</v>
      </c>
      <c r="X51" s="145"/>
      <c r="Y51" s="119"/>
      <c r="Z51" s="309">
        <f t="shared" si="121"/>
        <v>0</v>
      </c>
      <c r="AA51" s="145"/>
      <c r="AB51" s="119"/>
      <c r="AC51" s="309">
        <f t="shared" si="122"/>
        <v>0</v>
      </c>
      <c r="AD51" s="145"/>
      <c r="AE51" s="119"/>
      <c r="AF51" s="309">
        <f t="shared" si="123"/>
        <v>0</v>
      </c>
      <c r="AG51" s="145"/>
      <c r="AH51" s="119"/>
      <c r="AI51" s="309">
        <f t="shared" si="124"/>
        <v>0</v>
      </c>
      <c r="AJ51" s="145"/>
      <c r="AK51" s="119"/>
      <c r="AL51" s="309">
        <f t="shared" si="125"/>
        <v>0</v>
      </c>
      <c r="AM51" s="145"/>
      <c r="AN51" s="119"/>
      <c r="AO51" s="309">
        <f t="shared" si="126"/>
        <v>0</v>
      </c>
      <c r="AP51" s="145"/>
      <c r="AQ51" s="119"/>
      <c r="AR51" s="309">
        <f t="shared" si="127"/>
        <v>0</v>
      </c>
      <c r="AS51" s="145"/>
      <c r="AT51" s="119"/>
      <c r="AU51" s="309">
        <f t="shared" si="128"/>
        <v>0</v>
      </c>
      <c r="AV51" s="145"/>
      <c r="AW51" s="119"/>
      <c r="AX51" s="309">
        <f t="shared" si="129"/>
        <v>0</v>
      </c>
      <c r="AY51" s="145"/>
      <c r="AZ51" s="119"/>
      <c r="BA51" s="309">
        <f t="shared" si="130"/>
        <v>0</v>
      </c>
      <c r="BB51" s="145"/>
      <c r="BC51" s="119"/>
      <c r="BD51" s="309">
        <f t="shared" si="131"/>
        <v>0</v>
      </c>
      <c r="BE51" s="145"/>
      <c r="BF51" s="119"/>
      <c r="BG51" s="309">
        <f t="shared" si="132"/>
        <v>0</v>
      </c>
      <c r="BH51" s="145"/>
      <c r="BI51" s="119"/>
      <c r="BJ51" s="309">
        <f t="shared" si="133"/>
        <v>0</v>
      </c>
      <c r="BK51" s="145"/>
      <c r="BL51" s="119"/>
      <c r="BM51" s="309">
        <f t="shared" si="134"/>
        <v>0</v>
      </c>
      <c r="BN51" s="145"/>
      <c r="BO51" s="119"/>
      <c r="BP51" s="78"/>
      <c r="BQ51" s="309">
        <f t="shared" si="114"/>
        <v>0</v>
      </c>
      <c r="BR51" s="95"/>
      <c r="BS51" s="79"/>
      <c r="BT51" s="79"/>
      <c r="BU51" s="80"/>
    </row>
    <row r="52" spans="1:74" s="65" customFormat="1">
      <c r="A52" s="390"/>
      <c r="B52" s="391"/>
      <c r="C52" s="391"/>
      <c r="D52" s="392"/>
      <c r="E52" s="143"/>
      <c r="F52" s="183"/>
      <c r="G52" s="144"/>
      <c r="H52" s="309">
        <f t="shared" si="115"/>
        <v>0</v>
      </c>
      <c r="I52" s="145"/>
      <c r="J52" s="119"/>
      <c r="K52" s="309">
        <f t="shared" si="116"/>
        <v>0</v>
      </c>
      <c r="L52" s="145"/>
      <c r="M52" s="119"/>
      <c r="N52" s="309">
        <f t="shared" si="117"/>
        <v>0</v>
      </c>
      <c r="O52" s="145"/>
      <c r="P52" s="119"/>
      <c r="Q52" s="309">
        <f t="shared" si="118"/>
        <v>0</v>
      </c>
      <c r="R52" s="145"/>
      <c r="S52" s="119"/>
      <c r="T52" s="309">
        <f t="shared" si="119"/>
        <v>0</v>
      </c>
      <c r="U52" s="145"/>
      <c r="V52" s="119"/>
      <c r="W52" s="309">
        <f t="shared" si="120"/>
        <v>0</v>
      </c>
      <c r="X52" s="145"/>
      <c r="Y52" s="119"/>
      <c r="Z52" s="309">
        <f t="shared" si="121"/>
        <v>0</v>
      </c>
      <c r="AA52" s="145"/>
      <c r="AB52" s="119"/>
      <c r="AC52" s="309">
        <f t="shared" si="122"/>
        <v>0</v>
      </c>
      <c r="AD52" s="145"/>
      <c r="AE52" s="119"/>
      <c r="AF52" s="309">
        <f t="shared" si="123"/>
        <v>0</v>
      </c>
      <c r="AG52" s="145"/>
      <c r="AH52" s="119"/>
      <c r="AI52" s="309">
        <f t="shared" si="124"/>
        <v>0</v>
      </c>
      <c r="AJ52" s="145"/>
      <c r="AK52" s="119"/>
      <c r="AL52" s="309">
        <f t="shared" si="125"/>
        <v>0</v>
      </c>
      <c r="AM52" s="145"/>
      <c r="AN52" s="119"/>
      <c r="AO52" s="309">
        <f t="shared" si="126"/>
        <v>0</v>
      </c>
      <c r="AP52" s="145"/>
      <c r="AQ52" s="119"/>
      <c r="AR52" s="309">
        <f t="shared" si="127"/>
        <v>0</v>
      </c>
      <c r="AS52" s="145"/>
      <c r="AT52" s="119"/>
      <c r="AU52" s="309">
        <f t="shared" si="128"/>
        <v>0</v>
      </c>
      <c r="AV52" s="145"/>
      <c r="AW52" s="119"/>
      <c r="AX52" s="309">
        <f t="shared" si="129"/>
        <v>0</v>
      </c>
      <c r="AY52" s="145"/>
      <c r="AZ52" s="119"/>
      <c r="BA52" s="309">
        <f t="shared" si="130"/>
        <v>0</v>
      </c>
      <c r="BB52" s="145"/>
      <c r="BC52" s="119"/>
      <c r="BD52" s="309">
        <f t="shared" si="131"/>
        <v>0</v>
      </c>
      <c r="BE52" s="145"/>
      <c r="BF52" s="119"/>
      <c r="BG52" s="309">
        <f t="shared" si="132"/>
        <v>0</v>
      </c>
      <c r="BH52" s="145"/>
      <c r="BI52" s="119"/>
      <c r="BJ52" s="309">
        <f t="shared" si="133"/>
        <v>0</v>
      </c>
      <c r="BK52" s="145"/>
      <c r="BL52" s="119"/>
      <c r="BM52" s="309">
        <f t="shared" si="134"/>
        <v>0</v>
      </c>
      <c r="BN52" s="145"/>
      <c r="BO52" s="119"/>
      <c r="BP52" s="78"/>
      <c r="BQ52" s="309">
        <f t="shared" si="114"/>
        <v>0</v>
      </c>
      <c r="BR52" s="95"/>
      <c r="BS52" s="79"/>
      <c r="BT52" s="79"/>
      <c r="BU52" s="80"/>
    </row>
    <row r="53" spans="1:74" s="65" customFormat="1" outlineLevel="1">
      <c r="A53" s="390"/>
      <c r="B53" s="391"/>
      <c r="C53" s="391"/>
      <c r="D53" s="392"/>
      <c r="E53" s="143"/>
      <c r="F53" s="183"/>
      <c r="G53" s="144"/>
      <c r="H53" s="185">
        <f t="shared" si="115"/>
        <v>0</v>
      </c>
      <c r="I53" s="145"/>
      <c r="J53" s="119"/>
      <c r="K53" s="185">
        <f t="shared" si="116"/>
        <v>0</v>
      </c>
      <c r="L53" s="145"/>
      <c r="M53" s="119"/>
      <c r="N53" s="185">
        <f t="shared" si="117"/>
        <v>0</v>
      </c>
      <c r="O53" s="145"/>
      <c r="P53" s="119"/>
      <c r="Q53" s="185">
        <f t="shared" si="118"/>
        <v>0</v>
      </c>
      <c r="R53" s="145"/>
      <c r="S53" s="119"/>
      <c r="T53" s="185">
        <f t="shared" si="119"/>
        <v>0</v>
      </c>
      <c r="U53" s="145"/>
      <c r="V53" s="119"/>
      <c r="W53" s="185">
        <f t="shared" si="120"/>
        <v>0</v>
      </c>
      <c r="X53" s="145"/>
      <c r="Y53" s="119"/>
      <c r="Z53" s="185">
        <f t="shared" si="121"/>
        <v>0</v>
      </c>
      <c r="AA53" s="145"/>
      <c r="AB53" s="119"/>
      <c r="AC53" s="185">
        <f t="shared" si="122"/>
        <v>0</v>
      </c>
      <c r="AD53" s="145"/>
      <c r="AE53" s="119"/>
      <c r="AF53" s="185">
        <f t="shared" si="123"/>
        <v>0</v>
      </c>
      <c r="AG53" s="145"/>
      <c r="AH53" s="119"/>
      <c r="AI53" s="185">
        <f t="shared" si="124"/>
        <v>0</v>
      </c>
      <c r="AJ53" s="145"/>
      <c r="AK53" s="119"/>
      <c r="AL53" s="185">
        <f t="shared" si="125"/>
        <v>0</v>
      </c>
      <c r="AM53" s="145"/>
      <c r="AN53" s="119"/>
      <c r="AO53" s="185">
        <f t="shared" si="126"/>
        <v>0</v>
      </c>
      <c r="AP53" s="145"/>
      <c r="AQ53" s="119"/>
      <c r="AR53" s="185">
        <f t="shared" si="127"/>
        <v>0</v>
      </c>
      <c r="AS53" s="145"/>
      <c r="AT53" s="119"/>
      <c r="AU53" s="185">
        <f t="shared" si="128"/>
        <v>0</v>
      </c>
      <c r="AV53" s="145"/>
      <c r="AW53" s="119"/>
      <c r="AX53" s="185">
        <f t="shared" si="129"/>
        <v>0</v>
      </c>
      <c r="AY53" s="145"/>
      <c r="AZ53" s="119"/>
      <c r="BA53" s="185">
        <f t="shared" si="130"/>
        <v>0</v>
      </c>
      <c r="BB53" s="145"/>
      <c r="BC53" s="119"/>
      <c r="BD53" s="185">
        <f t="shared" si="131"/>
        <v>0</v>
      </c>
      <c r="BE53" s="145"/>
      <c r="BF53" s="119"/>
      <c r="BG53" s="185">
        <f t="shared" si="132"/>
        <v>0</v>
      </c>
      <c r="BH53" s="145"/>
      <c r="BI53" s="119"/>
      <c r="BJ53" s="185">
        <f t="shared" si="133"/>
        <v>0</v>
      </c>
      <c r="BK53" s="145"/>
      <c r="BL53" s="119"/>
      <c r="BM53" s="185">
        <f t="shared" si="134"/>
        <v>0</v>
      </c>
      <c r="BN53" s="145"/>
      <c r="BO53" s="119"/>
      <c r="BP53" s="78"/>
      <c r="BQ53" s="185">
        <f t="shared" si="114"/>
        <v>0</v>
      </c>
      <c r="BR53" s="95"/>
      <c r="BS53" s="79"/>
      <c r="BT53" s="79"/>
      <c r="BU53" s="80"/>
    </row>
    <row r="54" spans="1:74" s="65" customFormat="1" outlineLevel="1">
      <c r="A54" s="390"/>
      <c r="B54" s="391"/>
      <c r="C54" s="391"/>
      <c r="D54" s="392"/>
      <c r="E54" s="143"/>
      <c r="F54" s="183"/>
      <c r="G54" s="144"/>
      <c r="H54" s="185">
        <f t="shared" si="115"/>
        <v>0</v>
      </c>
      <c r="I54" s="145"/>
      <c r="J54" s="119"/>
      <c r="K54" s="185">
        <f t="shared" si="116"/>
        <v>0</v>
      </c>
      <c r="L54" s="145"/>
      <c r="M54" s="119"/>
      <c r="N54" s="185">
        <f t="shared" si="117"/>
        <v>0</v>
      </c>
      <c r="O54" s="145"/>
      <c r="P54" s="119"/>
      <c r="Q54" s="185">
        <f t="shared" si="118"/>
        <v>0</v>
      </c>
      <c r="R54" s="145"/>
      <c r="S54" s="119"/>
      <c r="T54" s="185">
        <f t="shared" si="119"/>
        <v>0</v>
      </c>
      <c r="U54" s="145"/>
      <c r="V54" s="119"/>
      <c r="W54" s="185">
        <f t="shared" si="120"/>
        <v>0</v>
      </c>
      <c r="X54" s="145"/>
      <c r="Y54" s="119"/>
      <c r="Z54" s="185">
        <f t="shared" si="121"/>
        <v>0</v>
      </c>
      <c r="AA54" s="145"/>
      <c r="AB54" s="119"/>
      <c r="AC54" s="185">
        <f t="shared" si="122"/>
        <v>0</v>
      </c>
      <c r="AD54" s="145"/>
      <c r="AE54" s="119"/>
      <c r="AF54" s="185">
        <f t="shared" si="123"/>
        <v>0</v>
      </c>
      <c r="AG54" s="145"/>
      <c r="AH54" s="119"/>
      <c r="AI54" s="185">
        <f t="shared" si="124"/>
        <v>0</v>
      </c>
      <c r="AJ54" s="145"/>
      <c r="AK54" s="119"/>
      <c r="AL54" s="185">
        <f t="shared" si="125"/>
        <v>0</v>
      </c>
      <c r="AM54" s="145"/>
      <c r="AN54" s="119"/>
      <c r="AO54" s="185">
        <f t="shared" si="126"/>
        <v>0</v>
      </c>
      <c r="AP54" s="145"/>
      <c r="AQ54" s="119"/>
      <c r="AR54" s="185">
        <f t="shared" si="127"/>
        <v>0</v>
      </c>
      <c r="AS54" s="145"/>
      <c r="AT54" s="119"/>
      <c r="AU54" s="185">
        <f t="shared" si="128"/>
        <v>0</v>
      </c>
      <c r="AV54" s="145"/>
      <c r="AW54" s="119"/>
      <c r="AX54" s="185">
        <f t="shared" si="129"/>
        <v>0</v>
      </c>
      <c r="AY54" s="145"/>
      <c r="AZ54" s="119"/>
      <c r="BA54" s="185">
        <f t="shared" si="130"/>
        <v>0</v>
      </c>
      <c r="BB54" s="145"/>
      <c r="BC54" s="119"/>
      <c r="BD54" s="185">
        <f t="shared" si="131"/>
        <v>0</v>
      </c>
      <c r="BE54" s="145"/>
      <c r="BF54" s="119"/>
      <c r="BG54" s="185">
        <f t="shared" si="132"/>
        <v>0</v>
      </c>
      <c r="BH54" s="145"/>
      <c r="BI54" s="119"/>
      <c r="BJ54" s="185">
        <f t="shared" si="133"/>
        <v>0</v>
      </c>
      <c r="BK54" s="145"/>
      <c r="BL54" s="119"/>
      <c r="BM54" s="185">
        <f t="shared" si="134"/>
        <v>0</v>
      </c>
      <c r="BN54" s="145"/>
      <c r="BO54" s="119"/>
      <c r="BP54" s="78"/>
      <c r="BQ54" s="185">
        <f t="shared" si="114"/>
        <v>0</v>
      </c>
      <c r="BR54" s="95"/>
      <c r="BS54" s="79"/>
      <c r="BT54" s="79"/>
      <c r="BU54" s="80"/>
    </row>
    <row r="55" spans="1:74" s="65" customFormat="1" outlineLevel="1">
      <c r="A55" s="390"/>
      <c r="B55" s="391"/>
      <c r="C55" s="391"/>
      <c r="D55" s="392"/>
      <c r="E55" s="143"/>
      <c r="F55" s="183"/>
      <c r="G55" s="144"/>
      <c r="H55" s="185">
        <f t="shared" si="115"/>
        <v>0</v>
      </c>
      <c r="I55" s="145"/>
      <c r="J55" s="119"/>
      <c r="K55" s="185">
        <f t="shared" si="116"/>
        <v>0</v>
      </c>
      <c r="L55" s="145"/>
      <c r="M55" s="119"/>
      <c r="N55" s="185">
        <f t="shared" si="117"/>
        <v>0</v>
      </c>
      <c r="O55" s="145"/>
      <c r="P55" s="119"/>
      <c r="Q55" s="185">
        <f t="shared" si="118"/>
        <v>0</v>
      </c>
      <c r="R55" s="145"/>
      <c r="S55" s="119"/>
      <c r="T55" s="185">
        <f t="shared" si="119"/>
        <v>0</v>
      </c>
      <c r="U55" s="145"/>
      <c r="V55" s="119"/>
      <c r="W55" s="185">
        <f t="shared" si="120"/>
        <v>0</v>
      </c>
      <c r="X55" s="145"/>
      <c r="Y55" s="119"/>
      <c r="Z55" s="185">
        <f t="shared" si="121"/>
        <v>0</v>
      </c>
      <c r="AA55" s="145"/>
      <c r="AB55" s="119"/>
      <c r="AC55" s="185">
        <f t="shared" si="122"/>
        <v>0</v>
      </c>
      <c r="AD55" s="145"/>
      <c r="AE55" s="119"/>
      <c r="AF55" s="185">
        <f t="shared" si="123"/>
        <v>0</v>
      </c>
      <c r="AG55" s="145"/>
      <c r="AH55" s="119"/>
      <c r="AI55" s="185">
        <f t="shared" si="124"/>
        <v>0</v>
      </c>
      <c r="AJ55" s="145"/>
      <c r="AK55" s="119"/>
      <c r="AL55" s="185">
        <f t="shared" si="125"/>
        <v>0</v>
      </c>
      <c r="AM55" s="145"/>
      <c r="AN55" s="119"/>
      <c r="AO55" s="185">
        <f t="shared" si="126"/>
        <v>0</v>
      </c>
      <c r="AP55" s="145"/>
      <c r="AQ55" s="119"/>
      <c r="AR55" s="185">
        <f t="shared" si="127"/>
        <v>0</v>
      </c>
      <c r="AS55" s="145"/>
      <c r="AT55" s="119"/>
      <c r="AU55" s="185">
        <f t="shared" si="128"/>
        <v>0</v>
      </c>
      <c r="AV55" s="145"/>
      <c r="AW55" s="119"/>
      <c r="AX55" s="185">
        <f t="shared" si="129"/>
        <v>0</v>
      </c>
      <c r="AY55" s="145"/>
      <c r="AZ55" s="119"/>
      <c r="BA55" s="185">
        <f t="shared" si="130"/>
        <v>0</v>
      </c>
      <c r="BB55" s="145"/>
      <c r="BC55" s="119"/>
      <c r="BD55" s="185">
        <f t="shared" si="131"/>
        <v>0</v>
      </c>
      <c r="BE55" s="145"/>
      <c r="BF55" s="119"/>
      <c r="BG55" s="185">
        <f t="shared" si="132"/>
        <v>0</v>
      </c>
      <c r="BH55" s="145"/>
      <c r="BI55" s="119"/>
      <c r="BJ55" s="185">
        <f t="shared" si="133"/>
        <v>0</v>
      </c>
      <c r="BK55" s="145"/>
      <c r="BL55" s="119"/>
      <c r="BM55" s="185">
        <f t="shared" si="134"/>
        <v>0</v>
      </c>
      <c r="BN55" s="145"/>
      <c r="BO55" s="119"/>
      <c r="BP55" s="78"/>
      <c r="BQ55" s="185">
        <f t="shared" si="114"/>
        <v>0</v>
      </c>
      <c r="BR55" s="95"/>
      <c r="BS55" s="79"/>
      <c r="BT55" s="79"/>
      <c r="BU55" s="80"/>
    </row>
    <row r="56" spans="1:74" s="65" customFormat="1" outlineLevel="1">
      <c r="A56" s="390"/>
      <c r="B56" s="391"/>
      <c r="C56" s="391"/>
      <c r="D56" s="392"/>
      <c r="E56" s="143"/>
      <c r="F56" s="183"/>
      <c r="G56" s="144"/>
      <c r="H56" s="185">
        <f t="shared" si="115"/>
        <v>0</v>
      </c>
      <c r="I56" s="145"/>
      <c r="J56" s="119"/>
      <c r="K56" s="185">
        <f t="shared" si="116"/>
        <v>0</v>
      </c>
      <c r="L56" s="145"/>
      <c r="M56" s="119"/>
      <c r="N56" s="185">
        <f t="shared" si="117"/>
        <v>0</v>
      </c>
      <c r="O56" s="145"/>
      <c r="P56" s="119"/>
      <c r="Q56" s="185">
        <f t="shared" si="118"/>
        <v>0</v>
      </c>
      <c r="R56" s="145"/>
      <c r="S56" s="119"/>
      <c r="T56" s="185">
        <f t="shared" si="119"/>
        <v>0</v>
      </c>
      <c r="U56" s="145"/>
      <c r="V56" s="119"/>
      <c r="W56" s="185">
        <f t="shared" si="120"/>
        <v>0</v>
      </c>
      <c r="X56" s="145"/>
      <c r="Y56" s="119"/>
      <c r="Z56" s="185">
        <f t="shared" si="121"/>
        <v>0</v>
      </c>
      <c r="AA56" s="145"/>
      <c r="AB56" s="119"/>
      <c r="AC56" s="185">
        <f t="shared" si="122"/>
        <v>0</v>
      </c>
      <c r="AD56" s="145"/>
      <c r="AE56" s="119"/>
      <c r="AF56" s="185">
        <f t="shared" si="123"/>
        <v>0</v>
      </c>
      <c r="AG56" s="145"/>
      <c r="AH56" s="119"/>
      <c r="AI56" s="185">
        <f t="shared" si="124"/>
        <v>0</v>
      </c>
      <c r="AJ56" s="145"/>
      <c r="AK56" s="119"/>
      <c r="AL56" s="185">
        <f t="shared" si="125"/>
        <v>0</v>
      </c>
      <c r="AM56" s="145"/>
      <c r="AN56" s="119"/>
      <c r="AO56" s="185">
        <f t="shared" si="126"/>
        <v>0</v>
      </c>
      <c r="AP56" s="145"/>
      <c r="AQ56" s="119"/>
      <c r="AR56" s="185">
        <f t="shared" si="127"/>
        <v>0</v>
      </c>
      <c r="AS56" s="145"/>
      <c r="AT56" s="119"/>
      <c r="AU56" s="185">
        <f t="shared" si="128"/>
        <v>0</v>
      </c>
      <c r="AV56" s="145"/>
      <c r="AW56" s="119"/>
      <c r="AX56" s="185">
        <f t="shared" si="129"/>
        <v>0</v>
      </c>
      <c r="AY56" s="145"/>
      <c r="AZ56" s="119"/>
      <c r="BA56" s="185">
        <f t="shared" si="130"/>
        <v>0</v>
      </c>
      <c r="BB56" s="145"/>
      <c r="BC56" s="119"/>
      <c r="BD56" s="185">
        <f t="shared" si="131"/>
        <v>0</v>
      </c>
      <c r="BE56" s="145"/>
      <c r="BF56" s="119"/>
      <c r="BG56" s="185">
        <f t="shared" si="132"/>
        <v>0</v>
      </c>
      <c r="BH56" s="145"/>
      <c r="BI56" s="119"/>
      <c r="BJ56" s="185">
        <f t="shared" si="133"/>
        <v>0</v>
      </c>
      <c r="BK56" s="145"/>
      <c r="BL56" s="119"/>
      <c r="BM56" s="185">
        <f t="shared" si="134"/>
        <v>0</v>
      </c>
      <c r="BN56" s="145"/>
      <c r="BO56" s="119"/>
      <c r="BP56" s="78"/>
      <c r="BQ56" s="185">
        <f t="shared" si="114"/>
        <v>0</v>
      </c>
      <c r="BR56" s="95"/>
      <c r="BS56" s="79"/>
      <c r="BT56" s="79"/>
      <c r="BU56" s="80"/>
    </row>
    <row r="57" spans="1:74" s="65" customFormat="1" outlineLevel="1">
      <c r="A57" s="390"/>
      <c r="B57" s="391"/>
      <c r="C57" s="391"/>
      <c r="D57" s="392"/>
      <c r="E57" s="143"/>
      <c r="F57" s="183"/>
      <c r="G57" s="144"/>
      <c r="H57" s="185">
        <f t="shared" si="115"/>
        <v>0</v>
      </c>
      <c r="I57" s="145"/>
      <c r="J57" s="119"/>
      <c r="K57" s="185">
        <f t="shared" si="116"/>
        <v>0</v>
      </c>
      <c r="L57" s="145"/>
      <c r="M57" s="119"/>
      <c r="N57" s="185">
        <f t="shared" si="117"/>
        <v>0</v>
      </c>
      <c r="O57" s="145"/>
      <c r="P57" s="119"/>
      <c r="Q57" s="185">
        <f t="shared" si="118"/>
        <v>0</v>
      </c>
      <c r="R57" s="145"/>
      <c r="S57" s="119"/>
      <c r="T57" s="185">
        <f t="shared" si="119"/>
        <v>0</v>
      </c>
      <c r="U57" s="145"/>
      <c r="V57" s="119"/>
      <c r="W57" s="185">
        <f t="shared" si="120"/>
        <v>0</v>
      </c>
      <c r="X57" s="145"/>
      <c r="Y57" s="119"/>
      <c r="Z57" s="185">
        <f t="shared" si="121"/>
        <v>0</v>
      </c>
      <c r="AA57" s="145"/>
      <c r="AB57" s="119"/>
      <c r="AC57" s="185">
        <f t="shared" si="122"/>
        <v>0</v>
      </c>
      <c r="AD57" s="145"/>
      <c r="AE57" s="119"/>
      <c r="AF57" s="185">
        <f t="shared" si="123"/>
        <v>0</v>
      </c>
      <c r="AG57" s="145"/>
      <c r="AH57" s="119"/>
      <c r="AI57" s="185">
        <f t="shared" si="124"/>
        <v>0</v>
      </c>
      <c r="AJ57" s="145"/>
      <c r="AK57" s="119"/>
      <c r="AL57" s="185">
        <f t="shared" si="125"/>
        <v>0</v>
      </c>
      <c r="AM57" s="145"/>
      <c r="AN57" s="119"/>
      <c r="AO57" s="185">
        <f t="shared" si="126"/>
        <v>0</v>
      </c>
      <c r="AP57" s="145"/>
      <c r="AQ57" s="119"/>
      <c r="AR57" s="185">
        <f t="shared" si="127"/>
        <v>0</v>
      </c>
      <c r="AS57" s="145"/>
      <c r="AT57" s="119"/>
      <c r="AU57" s="185">
        <f t="shared" si="128"/>
        <v>0</v>
      </c>
      <c r="AV57" s="145"/>
      <c r="AW57" s="119"/>
      <c r="AX57" s="185">
        <f t="shared" si="129"/>
        <v>0</v>
      </c>
      <c r="AY57" s="145"/>
      <c r="AZ57" s="119"/>
      <c r="BA57" s="185">
        <f t="shared" si="130"/>
        <v>0</v>
      </c>
      <c r="BB57" s="145"/>
      <c r="BC57" s="119"/>
      <c r="BD57" s="185">
        <f t="shared" si="131"/>
        <v>0</v>
      </c>
      <c r="BE57" s="145"/>
      <c r="BF57" s="119"/>
      <c r="BG57" s="185">
        <f t="shared" si="132"/>
        <v>0</v>
      </c>
      <c r="BH57" s="145"/>
      <c r="BI57" s="119"/>
      <c r="BJ57" s="185">
        <f t="shared" si="133"/>
        <v>0</v>
      </c>
      <c r="BK57" s="145"/>
      <c r="BL57" s="119"/>
      <c r="BM57" s="185">
        <f t="shared" si="134"/>
        <v>0</v>
      </c>
      <c r="BN57" s="145"/>
      <c r="BO57" s="119"/>
      <c r="BP57" s="78"/>
      <c r="BQ57" s="185">
        <f t="shared" si="114"/>
        <v>0</v>
      </c>
      <c r="BR57" s="95"/>
      <c r="BS57" s="79"/>
      <c r="BT57" s="79"/>
      <c r="BU57" s="80"/>
    </row>
    <row r="58" spans="1:74" s="124" customFormat="1" outlineLevel="1">
      <c r="A58" s="404"/>
      <c r="B58" s="405"/>
      <c r="C58" s="405"/>
      <c r="D58" s="406"/>
      <c r="E58" s="143"/>
      <c r="F58" s="184"/>
      <c r="G58" s="146"/>
      <c r="H58" s="186">
        <f>IF(AND($E58="Variable",I58="YES"),$F58*H$40,IF($E58="Fixed",I58*$F58,0))</f>
        <v>0</v>
      </c>
      <c r="I58" s="145"/>
      <c r="J58" s="120"/>
      <c r="K58" s="186">
        <f>IF(AND($E58="Variable",L58="YES"),$F58*K$40,IF($E58="Fixed",L58*$F58,0))</f>
        <v>0</v>
      </c>
      <c r="L58" s="145"/>
      <c r="M58" s="120"/>
      <c r="N58" s="186">
        <f>IF(AND($E58="Variable",O58="YES"),$F58*N$40,IF($E58="Fixed",O58*$F58,0))</f>
        <v>0</v>
      </c>
      <c r="O58" s="145"/>
      <c r="P58" s="120"/>
      <c r="Q58" s="186">
        <f>IF(AND($E58="Variable",R58="YES"),$F58*Q$40,IF($E58="Fixed",R58*$F58,0))</f>
        <v>0</v>
      </c>
      <c r="R58" s="145"/>
      <c r="S58" s="120"/>
      <c r="T58" s="186">
        <f>IF(AND($E58="Variable",U58="YES"),$F58*T$40,IF($E58="Fixed",U58*$F58,0))</f>
        <v>0</v>
      </c>
      <c r="U58" s="145"/>
      <c r="V58" s="120"/>
      <c r="W58" s="186">
        <f>IF(AND($E58="Variable",X58="YES"),$F58*W$40,IF($E58="Fixed",X58*$F58,0))</f>
        <v>0</v>
      </c>
      <c r="X58" s="145"/>
      <c r="Y58" s="120"/>
      <c r="Z58" s="186">
        <f>IF(AND($E58="Variable",AA58="YES"),$F58*Z$40,IF($E58="Fixed",AA58*$F58,0))</f>
        <v>0</v>
      </c>
      <c r="AA58" s="145"/>
      <c r="AB58" s="120"/>
      <c r="AC58" s="186">
        <f>IF(AND($E58="Variable",AD58="YES"),$F58*AC$40,IF($E58="Fixed",AD58*$F58,0))</f>
        <v>0</v>
      </c>
      <c r="AD58" s="145"/>
      <c r="AE58" s="120"/>
      <c r="AF58" s="186">
        <f>IF(AND($E58="Variable",AG58="YES"),$F58*AF$40,IF($E58="Fixed",AG58*$F58,0))</f>
        <v>0</v>
      </c>
      <c r="AG58" s="145"/>
      <c r="AH58" s="120"/>
      <c r="AI58" s="186">
        <f>IF(AND($E58="Variable",AJ58="YES"),$F58*AI$40,IF($E58="Fixed",AJ58*$F58,0))</f>
        <v>0</v>
      </c>
      <c r="AJ58" s="145"/>
      <c r="AK58" s="120"/>
      <c r="AL58" s="186">
        <f>IF(AND($E58="Variable",AM58="YES"),$F58*AL$40,IF($E58="Fixed",AM58*$F58,0))</f>
        <v>0</v>
      </c>
      <c r="AM58" s="145"/>
      <c r="AN58" s="120"/>
      <c r="AO58" s="186">
        <f>IF(AND($E58="Variable",AP58="YES"),$F58*AO$40,IF($E58="Fixed",AP58*$F58,0))</f>
        <v>0</v>
      </c>
      <c r="AP58" s="145"/>
      <c r="AQ58" s="120"/>
      <c r="AR58" s="186">
        <f>IF(AND($E58="Variable",AS58="YES"),$F58*AR$40,IF($E58="Fixed",AS58*$F58,0))</f>
        <v>0</v>
      </c>
      <c r="AS58" s="145"/>
      <c r="AT58" s="120"/>
      <c r="AU58" s="186">
        <f>IF(AND($E58="Variable",AV58="YES"),$F58*AU$40,IF($E58="Fixed",AV58*$F58,0))</f>
        <v>0</v>
      </c>
      <c r="AV58" s="145"/>
      <c r="AW58" s="120"/>
      <c r="AX58" s="186">
        <f>IF(AND($E58="Variable",AY58="YES"),$F58*AX$40,IF($E58="Fixed",AY58*$F58,0))</f>
        <v>0</v>
      </c>
      <c r="AY58" s="145"/>
      <c r="AZ58" s="120"/>
      <c r="BA58" s="186">
        <f>IF(AND($E58="Variable",BB58="YES"),$F58*BA$40,IF($E58="Fixed",BB58*$F58,0))</f>
        <v>0</v>
      </c>
      <c r="BB58" s="145"/>
      <c r="BC58" s="120"/>
      <c r="BD58" s="186">
        <f>IF(AND($E58="Variable",BE58="YES"),$F58*BD$40,IF($E58="Fixed",BE58*$F58,0))</f>
        <v>0</v>
      </c>
      <c r="BE58" s="145"/>
      <c r="BF58" s="120"/>
      <c r="BG58" s="186">
        <f>IF(AND($E58="Variable",BH58="YES"),$F58*BG$40,IF($E58="Fixed",BH58*$F58,0))</f>
        <v>0</v>
      </c>
      <c r="BH58" s="145"/>
      <c r="BI58" s="120"/>
      <c r="BJ58" s="186">
        <f>IF(AND($E58="Variable",BK58="YES"),$F58*BJ$40,IF($E58="Fixed",BK58*$F58,0))</f>
        <v>0</v>
      </c>
      <c r="BK58" s="145"/>
      <c r="BL58" s="120"/>
      <c r="BM58" s="186">
        <f>IF(AND($E58="Variable",BN58="YES"),$F58*BM$40,IF($E58="Fixed",BN58*$F58,0))</f>
        <v>0</v>
      </c>
      <c r="BN58" s="145"/>
      <c r="BO58" s="121"/>
      <c r="BP58" s="122"/>
      <c r="BQ58" s="186">
        <f t="shared" si="114"/>
        <v>0</v>
      </c>
      <c r="BR58" s="123"/>
      <c r="BS58" s="119"/>
      <c r="BT58" s="119"/>
      <c r="BU58" s="119"/>
      <c r="BV58" s="65"/>
    </row>
    <row r="59" spans="1:74" s="124" customFormat="1">
      <c r="A59" s="147"/>
      <c r="B59" s="147"/>
      <c r="C59" s="147"/>
      <c r="D59" s="147"/>
      <c r="E59" s="148"/>
      <c r="F59" s="149"/>
      <c r="G59" s="150"/>
      <c r="H59" s="151"/>
      <c r="I59" s="152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65"/>
    </row>
    <row r="60" spans="1:74" s="124" customFormat="1" ht="29.25" customHeight="1">
      <c r="A60" s="393" t="s">
        <v>275</v>
      </c>
      <c r="B60" s="394"/>
      <c r="C60" s="394"/>
      <c r="D60" s="394"/>
      <c r="E60" s="394"/>
      <c r="F60" s="394"/>
      <c r="G60" s="394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6"/>
      <c r="BQ60" s="239" t="s">
        <v>161</v>
      </c>
      <c r="BR60" s="127"/>
      <c r="BS60" s="119"/>
      <c r="BT60" s="119"/>
      <c r="BU60" s="101"/>
      <c r="BV60" s="65"/>
    </row>
    <row r="61" spans="1:74" s="124" customFormat="1">
      <c r="A61" s="211" t="s">
        <v>13</v>
      </c>
      <c r="B61" s="209"/>
      <c r="C61" s="209"/>
      <c r="D61" s="209"/>
      <c r="E61" s="209"/>
      <c r="F61" s="209"/>
      <c r="G61" s="213"/>
      <c r="H61" s="187">
        <f>SUMIF($G$44:$G$59,"03",H$44:H$59)</f>
        <v>0</v>
      </c>
      <c r="I61" s="119"/>
      <c r="J61" s="119"/>
      <c r="K61" s="187">
        <f>SUMIF($G$44:$G$59,"03",K$44:K$59)</f>
        <v>0</v>
      </c>
      <c r="L61" s="119"/>
      <c r="M61" s="119"/>
      <c r="N61" s="187">
        <f>SUMIF($G$44:$G$59,"03",N$44:N$59)</f>
        <v>0</v>
      </c>
      <c r="O61" s="119"/>
      <c r="P61" s="119"/>
      <c r="Q61" s="187">
        <f>SUMIF($G$44:$G$59,"03",Q$44:Q$59)</f>
        <v>0</v>
      </c>
      <c r="R61" s="119"/>
      <c r="S61" s="119"/>
      <c r="T61" s="187">
        <f>SUMIF($G$44:$G$59,"03",T$44:T$59)</f>
        <v>0</v>
      </c>
      <c r="U61" s="119"/>
      <c r="V61" s="119"/>
      <c r="W61" s="187">
        <f>SUMIF($G$44:$G$59,"03",W$44:W$59)</f>
        <v>0</v>
      </c>
      <c r="X61" s="119"/>
      <c r="Y61" s="119"/>
      <c r="Z61" s="187">
        <f>SUMIF($G$44:$G$59,"03",Z$44:Z$59)</f>
        <v>0</v>
      </c>
      <c r="AA61" s="119"/>
      <c r="AB61" s="119"/>
      <c r="AC61" s="187">
        <f>SUMIF($G$44:$G$59,"03",AC$44:AC$59)</f>
        <v>0</v>
      </c>
      <c r="AD61" s="119"/>
      <c r="AE61" s="119"/>
      <c r="AF61" s="187">
        <f>SUMIF($G$44:$G$59,"03",AF$44:AF$59)</f>
        <v>0</v>
      </c>
      <c r="AG61" s="119"/>
      <c r="AH61" s="119"/>
      <c r="AI61" s="187">
        <f>SUMIF($G$44:$G$59,"03",AI$44:AI$59)</f>
        <v>0</v>
      </c>
      <c r="AJ61" s="119"/>
      <c r="AK61" s="119"/>
      <c r="AL61" s="187">
        <f>SUMIF($G$44:$G$59,"03",AL$44:AL$59)</f>
        <v>0</v>
      </c>
      <c r="AM61" s="119"/>
      <c r="AN61" s="119"/>
      <c r="AO61" s="187">
        <f>SUMIF($G$44:$G$59,"03",AO$44:AO$59)</f>
        <v>0</v>
      </c>
      <c r="AP61" s="119"/>
      <c r="AQ61" s="119"/>
      <c r="AR61" s="187">
        <f>SUMIF($G$44:$G$59,"03",AR$44:AR$59)</f>
        <v>0</v>
      </c>
      <c r="AS61" s="119"/>
      <c r="AT61" s="119"/>
      <c r="AU61" s="187">
        <f>SUMIF($G$44:$G$59,"03",AU$44:AU$59)</f>
        <v>0</v>
      </c>
      <c r="AV61" s="119"/>
      <c r="AW61" s="119"/>
      <c r="AX61" s="187">
        <f>SUMIF($G$44:$G$59,"03",AX$44:AX$59)</f>
        <v>0</v>
      </c>
      <c r="AY61" s="119"/>
      <c r="AZ61" s="119"/>
      <c r="BA61" s="187">
        <f>SUMIF($G$44:$G$59,"03",BA$44:BA$59)</f>
        <v>0</v>
      </c>
      <c r="BB61" s="119"/>
      <c r="BC61" s="119"/>
      <c r="BD61" s="187">
        <f>SUMIF($G$44:$G$59,"03",BD$44:BD$59)</f>
        <v>0</v>
      </c>
      <c r="BE61" s="119"/>
      <c r="BF61" s="119"/>
      <c r="BG61" s="187">
        <f>SUMIF($G$44:$G$59,"03",BG$44:BG$59)</f>
        <v>0</v>
      </c>
      <c r="BH61" s="119"/>
      <c r="BI61" s="119"/>
      <c r="BJ61" s="187">
        <f>SUMIF($G$44:$G$59,"03",BJ$44:BJ$59)</f>
        <v>0</v>
      </c>
      <c r="BK61" s="119"/>
      <c r="BL61" s="119"/>
      <c r="BM61" s="187">
        <f>SUMIF($G$44:$G$59,"03",BM$44:BM$59)</f>
        <v>0</v>
      </c>
      <c r="BN61" s="119"/>
      <c r="BO61" s="119"/>
      <c r="BP61" s="119"/>
      <c r="BQ61" s="187">
        <f>SUMIF($G$44:$G$59,"03",BQ$44:BQ$59)</f>
        <v>0</v>
      </c>
      <c r="BR61" s="206"/>
      <c r="BS61" s="206"/>
      <c r="BT61" s="119"/>
      <c r="BU61" s="119"/>
      <c r="BV61" s="65"/>
    </row>
    <row r="62" spans="1:74" s="124" customFormat="1">
      <c r="A62" s="212" t="s">
        <v>15</v>
      </c>
      <c r="B62" s="210"/>
      <c r="C62" s="210"/>
      <c r="D62" s="210"/>
      <c r="E62" s="210"/>
      <c r="F62" s="210"/>
      <c r="G62" s="214"/>
      <c r="H62" s="188">
        <f>SUMIF($G$44:$G$59,"05",H$44:H$59)</f>
        <v>0</v>
      </c>
      <c r="I62" s="119"/>
      <c r="J62" s="119"/>
      <c r="K62" s="188">
        <f>SUMIF($G$44:$G$59,"05",K$44:K$59)</f>
        <v>0</v>
      </c>
      <c r="L62" s="119"/>
      <c r="M62" s="119"/>
      <c r="N62" s="188">
        <f>SUMIF($G$44:$G$59,"05",N$44:N$59)</f>
        <v>0</v>
      </c>
      <c r="O62" s="119"/>
      <c r="P62" s="119"/>
      <c r="Q62" s="188">
        <f>SUMIF($G$44:$G$59,"05",Q$44:Q$59)</f>
        <v>0</v>
      </c>
      <c r="R62" s="119"/>
      <c r="S62" s="119"/>
      <c r="T62" s="188">
        <f>SUMIF($G$44:$G$59,"05",T$44:T$59)</f>
        <v>0</v>
      </c>
      <c r="U62" s="119"/>
      <c r="V62" s="119"/>
      <c r="W62" s="188">
        <f>SUMIF($G$44:$G$59,"05",W$44:W$59)</f>
        <v>0</v>
      </c>
      <c r="X62" s="119"/>
      <c r="Y62" s="119"/>
      <c r="Z62" s="188">
        <f>SUMIF($G$44:$G$59,"05",Z$44:Z$59)</f>
        <v>0</v>
      </c>
      <c r="AA62" s="119"/>
      <c r="AB62" s="119"/>
      <c r="AC62" s="188">
        <f>SUMIF($G$44:$G$59,"05",AC$44:AC$59)</f>
        <v>0</v>
      </c>
      <c r="AD62" s="119"/>
      <c r="AE62" s="119"/>
      <c r="AF62" s="188">
        <f>SUMIF($G$44:$G$59,"05",AF$44:AF$59)</f>
        <v>0</v>
      </c>
      <c r="AG62" s="119"/>
      <c r="AH62" s="119"/>
      <c r="AI62" s="188">
        <f>SUMIF($G$44:$G$59,"05",AI$44:AI$59)</f>
        <v>0</v>
      </c>
      <c r="AJ62" s="119"/>
      <c r="AK62" s="119"/>
      <c r="AL62" s="188">
        <f>SUMIF($G$44:$G$59,"05",AL$44:AL$59)</f>
        <v>0</v>
      </c>
      <c r="AM62" s="119"/>
      <c r="AN62" s="119"/>
      <c r="AO62" s="188">
        <f>SUMIF($G$44:$G$59,"05",AO$44:AO$59)</f>
        <v>0</v>
      </c>
      <c r="AP62" s="119"/>
      <c r="AQ62" s="119"/>
      <c r="AR62" s="188">
        <f>SUMIF($G$44:$G$59,"05",AR$44:AR$59)</f>
        <v>0</v>
      </c>
      <c r="AS62" s="119"/>
      <c r="AT62" s="119"/>
      <c r="AU62" s="188">
        <f>SUMIF($G$44:$G$59,"05",AU$44:AU$59)</f>
        <v>0</v>
      </c>
      <c r="AV62" s="119"/>
      <c r="AW62" s="119"/>
      <c r="AX62" s="188">
        <f>SUMIF($G$44:$G$59,"05",AX$44:AX$59)</f>
        <v>0</v>
      </c>
      <c r="AY62" s="119"/>
      <c r="AZ62" s="119"/>
      <c r="BA62" s="188">
        <f>SUMIF($G$44:$G$59,"05",BA$44:BA$59)</f>
        <v>0</v>
      </c>
      <c r="BB62" s="119"/>
      <c r="BC62" s="119"/>
      <c r="BD62" s="188">
        <f>SUMIF($G$44:$G$59,"05",BD$44:BD$59)</f>
        <v>0</v>
      </c>
      <c r="BE62" s="119"/>
      <c r="BF62" s="119"/>
      <c r="BG62" s="188">
        <f>SUMIF($G$44:$G$59,"05",BG$44:BG$59)</f>
        <v>0</v>
      </c>
      <c r="BH62" s="119"/>
      <c r="BI62" s="119"/>
      <c r="BJ62" s="188">
        <f>SUMIF($G$44:$G$59,"05",BJ$44:BJ$59)</f>
        <v>0</v>
      </c>
      <c r="BK62" s="119"/>
      <c r="BL62" s="119"/>
      <c r="BM62" s="188">
        <f>SUMIF($G$44:$G$59,"05",BM$44:BM$59)</f>
        <v>0</v>
      </c>
      <c r="BN62" s="119"/>
      <c r="BO62" s="119"/>
      <c r="BP62" s="119"/>
      <c r="BQ62" s="188">
        <f>SUMIF($G$44:$G$59,"05",BQ$44:BQ$59)</f>
        <v>0</v>
      </c>
      <c r="BR62" s="206"/>
      <c r="BS62" s="119"/>
      <c r="BT62" s="119"/>
      <c r="BU62" s="119"/>
      <c r="BV62" s="65"/>
    </row>
    <row r="63" spans="1:74" s="124" customFormat="1">
      <c r="A63" s="128" t="s">
        <v>179</v>
      </c>
      <c r="B63" s="129"/>
      <c r="C63" s="130"/>
      <c r="D63" s="130"/>
      <c r="E63" s="130"/>
      <c r="F63" s="130"/>
      <c r="G63" s="67"/>
      <c r="H63" s="189">
        <f>SUMIF($G$44:$G$59,"06",H$44:H$59)</f>
        <v>0</v>
      </c>
      <c r="I63" s="119"/>
      <c r="J63" s="119"/>
      <c r="K63" s="189">
        <f>SUMIF($G$44:$G$59,"06",K$44:K$59)</f>
        <v>0</v>
      </c>
      <c r="L63" s="119"/>
      <c r="M63" s="119"/>
      <c r="N63" s="189">
        <f>SUMIF($G$44:$G$59,"06",N$44:N$59)</f>
        <v>0</v>
      </c>
      <c r="O63" s="119"/>
      <c r="P63" s="119"/>
      <c r="Q63" s="189">
        <f>SUMIF($G$44:$G$59,"06",Q$44:Q$59)</f>
        <v>0</v>
      </c>
      <c r="R63" s="119"/>
      <c r="S63" s="119"/>
      <c r="T63" s="189">
        <f>SUMIF($G$44:$G$59,"06",T$44:T$59)</f>
        <v>0</v>
      </c>
      <c r="U63" s="119"/>
      <c r="V63" s="119"/>
      <c r="W63" s="189">
        <f>SUMIF($G$44:$G$59,"06",W$44:W$59)</f>
        <v>0</v>
      </c>
      <c r="X63" s="119"/>
      <c r="Y63" s="119"/>
      <c r="Z63" s="189">
        <f>SUMIF($G$44:$G$59,"06",Z$44:Z$59)</f>
        <v>0</v>
      </c>
      <c r="AA63" s="119"/>
      <c r="AB63" s="119"/>
      <c r="AC63" s="189">
        <f>SUMIF($G$44:$G$59,"06",AC$44:AC$59)</f>
        <v>0</v>
      </c>
      <c r="AD63" s="119"/>
      <c r="AE63" s="119"/>
      <c r="AF63" s="189">
        <f>SUMIF($G$44:$G$59,"06",AF$44:AF$59)</f>
        <v>0</v>
      </c>
      <c r="AG63" s="119"/>
      <c r="AH63" s="119"/>
      <c r="AI63" s="189">
        <f>SUMIF($G$44:$G$59,"06",AI$44:AI$59)</f>
        <v>0</v>
      </c>
      <c r="AJ63" s="119"/>
      <c r="AK63" s="119"/>
      <c r="AL63" s="189">
        <f>SUMIF($G$44:$G$59,"06",AL$44:AL$59)</f>
        <v>0</v>
      </c>
      <c r="AM63" s="119"/>
      <c r="AN63" s="119"/>
      <c r="AO63" s="189">
        <f>SUMIF($G$44:$G$59,"06",AO$44:AO$59)</f>
        <v>0</v>
      </c>
      <c r="AP63" s="119"/>
      <c r="AQ63" s="119"/>
      <c r="AR63" s="189">
        <f>SUMIF($G$44:$G$59,"06",AR$44:AR$59)</f>
        <v>0</v>
      </c>
      <c r="AS63" s="119"/>
      <c r="AT63" s="119"/>
      <c r="AU63" s="189">
        <f>SUMIF($G$44:$G$59,"06",AU$44:AU$59)</f>
        <v>0</v>
      </c>
      <c r="AV63" s="119"/>
      <c r="AW63" s="119"/>
      <c r="AX63" s="189">
        <f>SUMIF($G$44:$G$59,"06",AX$44:AX$59)</f>
        <v>0</v>
      </c>
      <c r="AY63" s="119"/>
      <c r="AZ63" s="119"/>
      <c r="BA63" s="189">
        <f>SUMIF($G$44:$G$59,"06",BA$44:BA$59)</f>
        <v>0</v>
      </c>
      <c r="BB63" s="119"/>
      <c r="BC63" s="119"/>
      <c r="BD63" s="189">
        <f>SUMIF($G$44:$G$59,"06",BD$44:BD$59)</f>
        <v>0</v>
      </c>
      <c r="BE63" s="119"/>
      <c r="BF63" s="119"/>
      <c r="BG63" s="189">
        <f>SUMIF($G$44:$G$59,"06",BG$44:BG$59)</f>
        <v>0</v>
      </c>
      <c r="BH63" s="119"/>
      <c r="BI63" s="119"/>
      <c r="BJ63" s="189">
        <f>SUMIF($G$44:$G$59,"06",BJ$44:BJ$59)</f>
        <v>0</v>
      </c>
      <c r="BK63" s="119"/>
      <c r="BL63" s="119"/>
      <c r="BM63" s="189">
        <f>SUMIF($G$44:$G$59,"06",BM$44:BM$59)</f>
        <v>0</v>
      </c>
      <c r="BN63" s="119"/>
      <c r="BO63" s="119"/>
      <c r="BP63" s="119"/>
      <c r="BQ63" s="189">
        <f>SUMIF($G$44:$G$59,"06",BQ$44:BQ$59)</f>
        <v>0</v>
      </c>
      <c r="BR63" s="206"/>
      <c r="BS63" s="119"/>
      <c r="BT63" s="119"/>
      <c r="BU63" s="119"/>
      <c r="BV63" s="65"/>
    </row>
    <row r="64" spans="1:74" s="124" customFormat="1">
      <c r="A64" s="99" t="s">
        <v>155</v>
      </c>
      <c r="B64" s="100"/>
      <c r="C64" s="100"/>
      <c r="D64" s="100"/>
      <c r="E64" s="100"/>
      <c r="F64" s="100"/>
      <c r="G64" s="153"/>
      <c r="H64" s="190">
        <f>SUM(H61:H63)</f>
        <v>0</v>
      </c>
      <c r="I64" s="100"/>
      <c r="J64" s="100"/>
      <c r="K64" s="190">
        <f>SUM(K61:K63)</f>
        <v>0</v>
      </c>
      <c r="L64" s="100"/>
      <c r="M64" s="100"/>
      <c r="N64" s="190">
        <f>SUM(N61:N63)</f>
        <v>0</v>
      </c>
      <c r="O64" s="100"/>
      <c r="P64" s="100"/>
      <c r="Q64" s="190">
        <f>SUM(Q61:Q63)</f>
        <v>0</v>
      </c>
      <c r="R64" s="100"/>
      <c r="S64" s="100"/>
      <c r="T64" s="190">
        <f>SUM(T61:T63)</f>
        <v>0</v>
      </c>
      <c r="U64" s="100"/>
      <c r="V64" s="100"/>
      <c r="W64" s="190">
        <f>SUM(W61:W63)</f>
        <v>0</v>
      </c>
      <c r="X64" s="100"/>
      <c r="Y64" s="100"/>
      <c r="Z64" s="190">
        <f>SUM(Z61:Z63)</f>
        <v>0</v>
      </c>
      <c r="AA64" s="100"/>
      <c r="AB64" s="100"/>
      <c r="AC64" s="190">
        <f>SUM(AC61:AC63)</f>
        <v>0</v>
      </c>
      <c r="AD64" s="100"/>
      <c r="AE64" s="100"/>
      <c r="AF64" s="190">
        <f>SUM(AF61:AF63)</f>
        <v>0</v>
      </c>
      <c r="AG64" s="100"/>
      <c r="AH64" s="100"/>
      <c r="AI64" s="190">
        <f>SUM(AI61:AI63)</f>
        <v>0</v>
      </c>
      <c r="AJ64" s="100"/>
      <c r="AK64" s="100"/>
      <c r="AL64" s="190">
        <f>SUM(AL61:AL63)</f>
        <v>0</v>
      </c>
      <c r="AM64" s="100"/>
      <c r="AN64" s="100"/>
      <c r="AO64" s="190">
        <f>SUM(AO61:AO63)</f>
        <v>0</v>
      </c>
      <c r="AP64" s="100"/>
      <c r="AQ64" s="100"/>
      <c r="AR64" s="190">
        <f>SUM(AR61:AR63)</f>
        <v>0</v>
      </c>
      <c r="AS64" s="100"/>
      <c r="AT64" s="100"/>
      <c r="AU64" s="190">
        <f>SUM(AU61:AU63)</f>
        <v>0</v>
      </c>
      <c r="AV64" s="100"/>
      <c r="AW64" s="100"/>
      <c r="AX64" s="190">
        <f>SUM(AX61:AX63)</f>
        <v>0</v>
      </c>
      <c r="AY64" s="100"/>
      <c r="AZ64" s="100"/>
      <c r="BA64" s="190">
        <f>SUM(BA61:BA63)</f>
        <v>0</v>
      </c>
      <c r="BB64" s="100"/>
      <c r="BC64" s="100"/>
      <c r="BD64" s="190">
        <f>SUM(BD61:BD63)</f>
        <v>0</v>
      </c>
      <c r="BE64" s="100"/>
      <c r="BF64" s="100"/>
      <c r="BG64" s="190">
        <f>SUM(BG61:BG63)</f>
        <v>0</v>
      </c>
      <c r="BH64" s="100"/>
      <c r="BI64" s="100"/>
      <c r="BJ64" s="190">
        <f>SUM(BJ61:BJ63)</f>
        <v>0</v>
      </c>
      <c r="BK64" s="100"/>
      <c r="BL64" s="100"/>
      <c r="BM64" s="190">
        <f>SUM(BM61:BM63)</f>
        <v>0</v>
      </c>
      <c r="BN64" s="100"/>
      <c r="BO64" s="100"/>
      <c r="BP64" s="100"/>
      <c r="BQ64" s="190">
        <f>SUM(BQ61:BQ63)</f>
        <v>0</v>
      </c>
      <c r="BR64" s="142"/>
      <c r="BS64" s="142"/>
      <c r="BT64" s="142"/>
      <c r="BU64" s="142"/>
      <c r="BV64" s="65"/>
    </row>
    <row r="65" spans="1:74" s="124" customFormat="1">
      <c r="A65" s="142"/>
      <c r="B65" s="142"/>
      <c r="C65" s="142"/>
      <c r="D65" s="142"/>
      <c r="E65" s="142"/>
      <c r="F65" s="142"/>
      <c r="G65" s="72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65"/>
    </row>
    <row r="66" spans="1:74" s="124" customFormat="1">
      <c r="A66" s="63" t="s">
        <v>200</v>
      </c>
      <c r="B66" s="105"/>
      <c r="C66" s="105"/>
      <c r="D66" s="62"/>
      <c r="E66" s="62"/>
      <c r="F66" s="62"/>
      <c r="G66" s="62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98"/>
      <c r="BR66" s="106"/>
      <c r="BS66" s="106"/>
      <c r="BT66" s="106"/>
      <c r="BU66" s="117"/>
      <c r="BV66" s="65"/>
    </row>
    <row r="67" spans="1:74" s="124" customFormat="1" ht="43.2">
      <c r="A67" s="218" t="s">
        <v>184</v>
      </c>
      <c r="B67" s="436" t="s">
        <v>183</v>
      </c>
      <c r="C67" s="437"/>
      <c r="D67" s="437"/>
      <c r="E67" s="219" t="s">
        <v>181</v>
      </c>
      <c r="F67" s="220"/>
      <c r="G67" s="221" t="s">
        <v>186</v>
      </c>
      <c r="H67" s="222" t="s">
        <v>222</v>
      </c>
      <c r="I67" s="223" t="s">
        <v>223</v>
      </c>
      <c r="J67" s="217"/>
      <c r="K67" s="224" t="s">
        <v>224</v>
      </c>
      <c r="L67" s="224" t="s">
        <v>225</v>
      </c>
      <c r="M67" s="225"/>
      <c r="N67" s="222" t="s">
        <v>226</v>
      </c>
      <c r="O67" s="223" t="s">
        <v>227</v>
      </c>
      <c r="P67" s="226"/>
      <c r="Q67" s="222" t="s">
        <v>228</v>
      </c>
      <c r="R67" s="223" t="s">
        <v>229</v>
      </c>
      <c r="S67" s="226"/>
      <c r="T67" s="222" t="s">
        <v>230</v>
      </c>
      <c r="U67" s="223" t="s">
        <v>231</v>
      </c>
      <c r="V67" s="226"/>
      <c r="W67" s="222" t="s">
        <v>232</v>
      </c>
      <c r="X67" s="223" t="s">
        <v>233</v>
      </c>
      <c r="Y67" s="226"/>
      <c r="Z67" s="222" t="s">
        <v>234</v>
      </c>
      <c r="AA67" s="223" t="s">
        <v>235</v>
      </c>
      <c r="AB67" s="226"/>
      <c r="AC67" s="222" t="s">
        <v>236</v>
      </c>
      <c r="AD67" s="223" t="s">
        <v>237</v>
      </c>
      <c r="AE67" s="226"/>
      <c r="AF67" s="222" t="s">
        <v>238</v>
      </c>
      <c r="AG67" s="223" t="s">
        <v>239</v>
      </c>
      <c r="AH67" s="226"/>
      <c r="AI67" s="222" t="s">
        <v>240</v>
      </c>
      <c r="AJ67" s="223" t="s">
        <v>241</v>
      </c>
      <c r="AK67" s="226"/>
      <c r="AL67" s="222" t="s">
        <v>242</v>
      </c>
      <c r="AM67" s="223" t="s">
        <v>243</v>
      </c>
      <c r="AN67" s="226"/>
      <c r="AO67" s="222" t="s">
        <v>244</v>
      </c>
      <c r="AP67" s="223" t="s">
        <v>245</v>
      </c>
      <c r="AQ67" s="226"/>
      <c r="AR67" s="222" t="s">
        <v>246</v>
      </c>
      <c r="AS67" s="223" t="s">
        <v>247</v>
      </c>
      <c r="AT67" s="226"/>
      <c r="AU67" s="222" t="s">
        <v>248</v>
      </c>
      <c r="AV67" s="223" t="s">
        <v>249</v>
      </c>
      <c r="AW67" s="226"/>
      <c r="AX67" s="222" t="s">
        <v>250</v>
      </c>
      <c r="AY67" s="223" t="s">
        <v>251</v>
      </c>
      <c r="AZ67" s="226"/>
      <c r="BA67" s="222" t="s">
        <v>252</v>
      </c>
      <c r="BB67" s="223" t="s">
        <v>253</v>
      </c>
      <c r="BC67" s="226"/>
      <c r="BD67" s="222" t="s">
        <v>254</v>
      </c>
      <c r="BE67" s="223" t="s">
        <v>255</v>
      </c>
      <c r="BF67" s="226"/>
      <c r="BG67" s="222" t="s">
        <v>256</v>
      </c>
      <c r="BH67" s="223" t="s">
        <v>257</v>
      </c>
      <c r="BI67" s="226"/>
      <c r="BJ67" s="222" t="s">
        <v>258</v>
      </c>
      <c r="BK67" s="223" t="s">
        <v>259</v>
      </c>
      <c r="BL67" s="226"/>
      <c r="BM67" s="222" t="s">
        <v>260</v>
      </c>
      <c r="BN67" s="223" t="s">
        <v>261</v>
      </c>
      <c r="BO67" s="227"/>
      <c r="BP67" s="241" t="s">
        <v>182</v>
      </c>
      <c r="BQ67" s="243" t="s">
        <v>188</v>
      </c>
      <c r="BS67" s="101"/>
      <c r="BT67" s="101"/>
      <c r="BU67" s="101"/>
      <c r="BV67" s="65"/>
    </row>
    <row r="68" spans="1:74" s="124" customFormat="1">
      <c r="A68" s="228"/>
      <c r="B68" s="438"/>
      <c r="C68" s="438"/>
      <c r="D68" s="438"/>
      <c r="E68" s="438"/>
      <c r="F68" s="438"/>
      <c r="G68" s="328"/>
      <c r="H68" s="229"/>
      <c r="I68" s="230">
        <f>$G68*H68</f>
        <v>0</v>
      </c>
      <c r="J68" s="217"/>
      <c r="K68" s="229"/>
      <c r="L68" s="230">
        <f>$G68*K68</f>
        <v>0</v>
      </c>
      <c r="M68" s="231"/>
      <c r="N68" s="229"/>
      <c r="O68" s="230">
        <f>$G68*N68</f>
        <v>0</v>
      </c>
      <c r="P68" s="232"/>
      <c r="Q68" s="229"/>
      <c r="R68" s="230">
        <f>$G68*Q68</f>
        <v>0</v>
      </c>
      <c r="S68" s="232"/>
      <c r="T68" s="229"/>
      <c r="U68" s="230">
        <f>$G68*T68</f>
        <v>0</v>
      </c>
      <c r="V68" s="232"/>
      <c r="W68" s="229"/>
      <c r="X68" s="230">
        <f>$G68*W68</f>
        <v>0</v>
      </c>
      <c r="Y68" s="232"/>
      <c r="Z68" s="229"/>
      <c r="AA68" s="230">
        <f>$G68*Z68</f>
        <v>0</v>
      </c>
      <c r="AB68" s="232"/>
      <c r="AC68" s="229"/>
      <c r="AD68" s="230">
        <f>$G68*AC68</f>
        <v>0</v>
      </c>
      <c r="AE68" s="232"/>
      <c r="AF68" s="229"/>
      <c r="AG68" s="230">
        <f>$G68*AF68</f>
        <v>0</v>
      </c>
      <c r="AH68" s="232"/>
      <c r="AI68" s="229"/>
      <c r="AJ68" s="230">
        <f>$G68*AI68</f>
        <v>0</v>
      </c>
      <c r="AK68" s="232"/>
      <c r="AL68" s="229"/>
      <c r="AM68" s="230">
        <f>$G68*AL68</f>
        <v>0</v>
      </c>
      <c r="AN68" s="232"/>
      <c r="AO68" s="229"/>
      <c r="AP68" s="230">
        <f>$G68*AO68</f>
        <v>0</v>
      </c>
      <c r="AQ68" s="232"/>
      <c r="AR68" s="229"/>
      <c r="AS68" s="230">
        <f>$G68*AR68</f>
        <v>0</v>
      </c>
      <c r="AT68" s="232"/>
      <c r="AU68" s="229"/>
      <c r="AV68" s="230">
        <f>$G68*AU68</f>
        <v>0</v>
      </c>
      <c r="AW68" s="232"/>
      <c r="AX68" s="229"/>
      <c r="AY68" s="230">
        <f>$G68*AX68</f>
        <v>0</v>
      </c>
      <c r="AZ68" s="232"/>
      <c r="BA68" s="229"/>
      <c r="BB68" s="230">
        <f>$G68*BA68</f>
        <v>0</v>
      </c>
      <c r="BC68" s="232"/>
      <c r="BD68" s="229"/>
      <c r="BE68" s="230">
        <f>$G68*BD68</f>
        <v>0</v>
      </c>
      <c r="BF68" s="232"/>
      <c r="BG68" s="229"/>
      <c r="BH68" s="230">
        <f>$G68*BG68</f>
        <v>0</v>
      </c>
      <c r="BI68" s="232"/>
      <c r="BJ68" s="229"/>
      <c r="BK68" s="230">
        <f>$G68*BJ68</f>
        <v>0</v>
      </c>
      <c r="BL68" s="232"/>
      <c r="BM68" s="229"/>
      <c r="BN68" s="230">
        <f>$G68*BM68</f>
        <v>0</v>
      </c>
      <c r="BO68" s="233"/>
      <c r="BP68" s="234">
        <f t="shared" ref="BP68:BQ70" si="135">H68+K68+N68+Q68+T68+W68+Z68+AC68+AF68+AI68+AL68+AO68+AR68+AU68+AX68+BA68+BD68+BG68+BJ68+BM68</f>
        <v>0</v>
      </c>
      <c r="BQ68" s="242">
        <f t="shared" si="135"/>
        <v>0</v>
      </c>
      <c r="BR68" s="216"/>
      <c r="BS68" s="101"/>
      <c r="BT68" s="101"/>
      <c r="BU68" s="101"/>
      <c r="BV68" s="65"/>
    </row>
    <row r="69" spans="1:74" s="124" customFormat="1">
      <c r="A69" s="228"/>
      <c r="B69" s="438"/>
      <c r="C69" s="438"/>
      <c r="D69" s="438"/>
      <c r="E69" s="438"/>
      <c r="F69" s="438"/>
      <c r="G69" s="328"/>
      <c r="H69" s="229"/>
      <c r="I69" s="230">
        <f t="shared" ref="I69:I70" si="136">$G69*H69</f>
        <v>0</v>
      </c>
      <c r="J69" s="217"/>
      <c r="K69" s="229"/>
      <c r="L69" s="230">
        <f t="shared" ref="L69:L70" si="137">$G69*K69</f>
        <v>0</v>
      </c>
      <c r="M69" s="231"/>
      <c r="N69" s="229"/>
      <c r="O69" s="230">
        <f t="shared" ref="O69:O70" si="138">$G69*N69</f>
        <v>0</v>
      </c>
      <c r="P69" s="232"/>
      <c r="Q69" s="229"/>
      <c r="R69" s="230">
        <f t="shared" ref="R69:R70" si="139">$G69*Q69</f>
        <v>0</v>
      </c>
      <c r="S69" s="232"/>
      <c r="T69" s="229"/>
      <c r="U69" s="230">
        <f t="shared" ref="U69:U70" si="140">$G69*T69</f>
        <v>0</v>
      </c>
      <c r="V69" s="232"/>
      <c r="W69" s="229"/>
      <c r="X69" s="230">
        <f t="shared" ref="X69:X70" si="141">$G69*W69</f>
        <v>0</v>
      </c>
      <c r="Y69" s="232"/>
      <c r="Z69" s="229"/>
      <c r="AA69" s="230">
        <f t="shared" ref="AA69:AA70" si="142">$G69*Z69</f>
        <v>0</v>
      </c>
      <c r="AB69" s="232"/>
      <c r="AC69" s="229"/>
      <c r="AD69" s="230">
        <f t="shared" ref="AD69:AD70" si="143">$G69*AC69</f>
        <v>0</v>
      </c>
      <c r="AE69" s="232"/>
      <c r="AF69" s="229"/>
      <c r="AG69" s="230">
        <f t="shared" ref="AG69:AG70" si="144">$G69*AF69</f>
        <v>0</v>
      </c>
      <c r="AH69" s="232"/>
      <c r="AI69" s="229"/>
      <c r="AJ69" s="230">
        <f t="shared" ref="AJ69:AJ70" si="145">$G69*AI69</f>
        <v>0</v>
      </c>
      <c r="AK69" s="232"/>
      <c r="AL69" s="229"/>
      <c r="AM69" s="230">
        <f t="shared" ref="AM69:AM70" si="146">$G69*AL69</f>
        <v>0</v>
      </c>
      <c r="AN69" s="232"/>
      <c r="AO69" s="229"/>
      <c r="AP69" s="230">
        <f t="shared" ref="AP69:AP70" si="147">$G69*AO69</f>
        <v>0</v>
      </c>
      <c r="AQ69" s="232"/>
      <c r="AR69" s="229"/>
      <c r="AS69" s="230">
        <f t="shared" ref="AS69:AS70" si="148">$G69*AR69</f>
        <v>0</v>
      </c>
      <c r="AT69" s="232"/>
      <c r="AU69" s="229"/>
      <c r="AV69" s="230">
        <f t="shared" ref="AV69:AV70" si="149">$G69*AU69</f>
        <v>0</v>
      </c>
      <c r="AW69" s="232"/>
      <c r="AX69" s="229"/>
      <c r="AY69" s="230">
        <f t="shared" ref="AY69:AY70" si="150">$G69*AX69</f>
        <v>0</v>
      </c>
      <c r="AZ69" s="232"/>
      <c r="BA69" s="229"/>
      <c r="BB69" s="230">
        <f t="shared" ref="BB69:BB70" si="151">$G69*BA69</f>
        <v>0</v>
      </c>
      <c r="BC69" s="232"/>
      <c r="BD69" s="229"/>
      <c r="BE69" s="230">
        <f t="shared" ref="BE69:BE70" si="152">$G69*BD69</f>
        <v>0</v>
      </c>
      <c r="BF69" s="232"/>
      <c r="BG69" s="229"/>
      <c r="BH69" s="230">
        <f t="shared" ref="BH69:BH70" si="153">$G69*BG69</f>
        <v>0</v>
      </c>
      <c r="BI69" s="232"/>
      <c r="BJ69" s="229"/>
      <c r="BK69" s="230">
        <f t="shared" ref="BK69:BK70" si="154">$G69*BJ69</f>
        <v>0</v>
      </c>
      <c r="BL69" s="232"/>
      <c r="BM69" s="229"/>
      <c r="BN69" s="230">
        <f t="shared" ref="BN69:BN70" si="155">$G69*BM69</f>
        <v>0</v>
      </c>
      <c r="BO69" s="227"/>
      <c r="BP69" s="234">
        <f t="shared" si="135"/>
        <v>0</v>
      </c>
      <c r="BQ69" s="235">
        <f t="shared" si="135"/>
        <v>0</v>
      </c>
      <c r="BR69" s="216"/>
      <c r="BS69" s="101"/>
      <c r="BT69" s="101"/>
      <c r="BU69" s="101"/>
      <c r="BV69" s="65"/>
    </row>
    <row r="70" spans="1:74" s="124" customFormat="1">
      <c r="A70" s="228"/>
      <c r="B70" s="438"/>
      <c r="C70" s="438"/>
      <c r="D70" s="438"/>
      <c r="E70" s="438"/>
      <c r="F70" s="438"/>
      <c r="G70" s="328"/>
      <c r="H70" s="238"/>
      <c r="I70" s="230">
        <f t="shared" si="136"/>
        <v>0</v>
      </c>
      <c r="J70" s="217"/>
      <c r="K70" s="229"/>
      <c r="L70" s="230">
        <f t="shared" si="137"/>
        <v>0</v>
      </c>
      <c r="M70" s="236"/>
      <c r="N70" s="229"/>
      <c r="O70" s="230">
        <f t="shared" si="138"/>
        <v>0</v>
      </c>
      <c r="P70" s="236"/>
      <c r="Q70" s="229"/>
      <c r="R70" s="230">
        <f t="shared" si="139"/>
        <v>0</v>
      </c>
      <c r="S70" s="236"/>
      <c r="T70" s="229"/>
      <c r="U70" s="230">
        <f t="shared" si="140"/>
        <v>0</v>
      </c>
      <c r="V70" s="236"/>
      <c r="W70" s="229"/>
      <c r="X70" s="230">
        <f t="shared" si="141"/>
        <v>0</v>
      </c>
      <c r="Y70" s="236"/>
      <c r="Z70" s="229"/>
      <c r="AA70" s="230">
        <f t="shared" si="142"/>
        <v>0</v>
      </c>
      <c r="AB70" s="236"/>
      <c r="AC70" s="229"/>
      <c r="AD70" s="230">
        <f t="shared" si="143"/>
        <v>0</v>
      </c>
      <c r="AE70" s="236"/>
      <c r="AF70" s="229"/>
      <c r="AG70" s="230">
        <f t="shared" si="144"/>
        <v>0</v>
      </c>
      <c r="AH70" s="236"/>
      <c r="AI70" s="229"/>
      <c r="AJ70" s="230">
        <f t="shared" si="145"/>
        <v>0</v>
      </c>
      <c r="AK70" s="236"/>
      <c r="AL70" s="229"/>
      <c r="AM70" s="230">
        <f t="shared" si="146"/>
        <v>0</v>
      </c>
      <c r="AN70" s="236"/>
      <c r="AO70" s="229"/>
      <c r="AP70" s="230">
        <f t="shared" si="147"/>
        <v>0</v>
      </c>
      <c r="AQ70" s="236"/>
      <c r="AR70" s="229"/>
      <c r="AS70" s="230">
        <f t="shared" si="148"/>
        <v>0</v>
      </c>
      <c r="AT70" s="236"/>
      <c r="AU70" s="229"/>
      <c r="AV70" s="230">
        <f t="shared" si="149"/>
        <v>0</v>
      </c>
      <c r="AW70" s="236"/>
      <c r="AX70" s="229"/>
      <c r="AY70" s="230">
        <f t="shared" si="150"/>
        <v>0</v>
      </c>
      <c r="AZ70" s="236"/>
      <c r="BA70" s="229"/>
      <c r="BB70" s="230">
        <f t="shared" si="151"/>
        <v>0</v>
      </c>
      <c r="BC70" s="236"/>
      <c r="BD70" s="229"/>
      <c r="BE70" s="230">
        <f t="shared" si="152"/>
        <v>0</v>
      </c>
      <c r="BF70" s="236"/>
      <c r="BG70" s="229"/>
      <c r="BH70" s="230">
        <f t="shared" si="153"/>
        <v>0</v>
      </c>
      <c r="BI70" s="236"/>
      <c r="BJ70" s="229"/>
      <c r="BK70" s="230">
        <f t="shared" si="154"/>
        <v>0</v>
      </c>
      <c r="BL70" s="236"/>
      <c r="BM70" s="229"/>
      <c r="BN70" s="230">
        <f t="shared" si="155"/>
        <v>0</v>
      </c>
      <c r="BO70" s="227"/>
      <c r="BP70" s="237">
        <f t="shared" si="135"/>
        <v>0</v>
      </c>
      <c r="BQ70" s="235">
        <f t="shared" si="135"/>
        <v>0</v>
      </c>
      <c r="BR70" s="216"/>
      <c r="BS70" s="101"/>
      <c r="BT70" s="101"/>
      <c r="BU70" s="101"/>
      <c r="BV70" s="65"/>
    </row>
    <row r="71" spans="1:74" s="124" customFormat="1">
      <c r="A71" s="434" t="s">
        <v>187</v>
      </c>
      <c r="B71" s="435"/>
      <c r="C71" s="435"/>
      <c r="D71" s="435"/>
      <c r="E71" s="435"/>
      <c r="F71" s="435"/>
      <c r="G71" s="191">
        <f>SUM(G68:G70)</f>
        <v>0</v>
      </c>
      <c r="H71" s="192">
        <f>SUBTOTAL(109,I$68:I$70)</f>
        <v>0</v>
      </c>
      <c r="I71" s="217"/>
      <c r="J71" s="217"/>
      <c r="K71" s="192">
        <f>SUBTOTAL(109,L$68:L$70)</f>
        <v>0</v>
      </c>
      <c r="L71" s="217"/>
      <c r="M71" s="236"/>
      <c r="N71" s="192">
        <f>SUBTOTAL(109,O$68:O$70)</f>
        <v>0</v>
      </c>
      <c r="O71" s="217"/>
      <c r="P71" s="236"/>
      <c r="Q71" s="192">
        <f>SUBTOTAL(109,R$68:R$70)</f>
        <v>0</v>
      </c>
      <c r="R71" s="217"/>
      <c r="S71" s="236"/>
      <c r="T71" s="192">
        <f>SUBTOTAL(109,U$68:U$70)</f>
        <v>0</v>
      </c>
      <c r="U71" s="217"/>
      <c r="V71" s="236"/>
      <c r="W71" s="192">
        <f>SUBTOTAL(109,X$68:X$70)</f>
        <v>0</v>
      </c>
      <c r="X71" s="217"/>
      <c r="Y71" s="217"/>
      <c r="Z71" s="192">
        <f>SUBTOTAL(109,AA$68:AA$70)</f>
        <v>0</v>
      </c>
      <c r="AA71" s="217"/>
      <c r="AB71" s="236"/>
      <c r="AC71" s="192">
        <f>SUBTOTAL(109,AD$68:AD$70)</f>
        <v>0</v>
      </c>
      <c r="AD71" s="217"/>
      <c r="AE71" s="236"/>
      <c r="AF71" s="192">
        <f>SUBTOTAL(109,AG$68:AG$70)</f>
        <v>0</v>
      </c>
      <c r="AG71" s="217"/>
      <c r="AH71" s="236"/>
      <c r="AI71" s="192">
        <f>SUBTOTAL(109,AJ$68:AJ$70)</f>
        <v>0</v>
      </c>
      <c r="AJ71" s="217"/>
      <c r="AK71" s="236"/>
      <c r="AL71" s="192">
        <f>SUBTOTAL(109,AM$68:AM$70)</f>
        <v>0</v>
      </c>
      <c r="AM71" s="217"/>
      <c r="AN71" s="217"/>
      <c r="AO71" s="192">
        <f>SUBTOTAL(109,AP$68:AP$70)</f>
        <v>0</v>
      </c>
      <c r="AP71" s="217"/>
      <c r="AQ71" s="236"/>
      <c r="AR71" s="192">
        <f>SUBTOTAL(109,AS$68:AS$70)</f>
        <v>0</v>
      </c>
      <c r="AS71" s="217"/>
      <c r="AT71" s="236"/>
      <c r="AU71" s="192">
        <f>SUBTOTAL(109,AV$68:AV$70)</f>
        <v>0</v>
      </c>
      <c r="AV71" s="217"/>
      <c r="AW71" s="236"/>
      <c r="AX71" s="192">
        <f>SUBTOTAL(109,AY$68:AY$70)</f>
        <v>0</v>
      </c>
      <c r="AY71" s="217"/>
      <c r="AZ71" s="236"/>
      <c r="BA71" s="192">
        <f>SUBTOTAL(109,BB$68:BB$70)</f>
        <v>0</v>
      </c>
      <c r="BB71" s="217"/>
      <c r="BC71" s="217"/>
      <c r="BD71" s="192">
        <f>SUBTOTAL(109,BE$68:BE$70)</f>
        <v>0</v>
      </c>
      <c r="BE71" s="217"/>
      <c r="BF71" s="236"/>
      <c r="BG71" s="192">
        <f>SUBTOTAL(109,BH$68:BH$70)</f>
        <v>0</v>
      </c>
      <c r="BH71" s="217"/>
      <c r="BI71" s="236"/>
      <c r="BJ71" s="192">
        <f>SUBTOTAL(109,BK$68:BK$70)</f>
        <v>0</v>
      </c>
      <c r="BK71" s="217"/>
      <c r="BL71" s="236"/>
      <c r="BM71" s="192">
        <f>SUBTOTAL(109,BN$68:BN$70)</f>
        <v>0</v>
      </c>
      <c r="BN71" s="217"/>
      <c r="BO71" s="227"/>
      <c r="BP71" s="217"/>
      <c r="BQ71" s="192">
        <f>SUM(BQ68:BQ70)</f>
        <v>0</v>
      </c>
      <c r="BR71" s="215"/>
      <c r="BS71" s="101"/>
      <c r="BT71" s="101"/>
      <c r="BU71" s="101"/>
      <c r="BV71" s="65"/>
    </row>
    <row r="72" spans="1:74" s="124" customFormat="1">
      <c r="A72" s="142"/>
      <c r="B72" s="142"/>
      <c r="C72" s="142"/>
      <c r="D72" s="142"/>
      <c r="E72" s="142"/>
      <c r="F72" s="142"/>
      <c r="G72" s="72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65"/>
    </row>
    <row r="73" spans="1:74" s="124" customFormat="1">
      <c r="A73" s="431" t="s">
        <v>160</v>
      </c>
      <c r="B73" s="432"/>
      <c r="C73" s="432"/>
      <c r="D73" s="432"/>
      <c r="E73" s="432"/>
      <c r="F73" s="432"/>
      <c r="G73" s="433"/>
      <c r="H73" s="192">
        <f>+H35+H64+H71</f>
        <v>0</v>
      </c>
      <c r="I73" s="101"/>
      <c r="J73" s="101"/>
      <c r="K73" s="192">
        <f>+K35+K64+K71</f>
        <v>0</v>
      </c>
      <c r="L73" s="101"/>
      <c r="M73" s="101"/>
      <c r="N73" s="192">
        <f>+N35+N64+N71</f>
        <v>0</v>
      </c>
      <c r="O73" s="101"/>
      <c r="P73" s="101"/>
      <c r="Q73" s="192">
        <f>+Q35+Q64+Q71</f>
        <v>0</v>
      </c>
      <c r="R73" s="101"/>
      <c r="S73" s="101"/>
      <c r="T73" s="192">
        <f>+T35+T64+T71</f>
        <v>0</v>
      </c>
      <c r="U73" s="101"/>
      <c r="V73" s="101"/>
      <c r="W73" s="192">
        <f>+W35+W64+W71</f>
        <v>0</v>
      </c>
      <c r="X73" s="101"/>
      <c r="Y73" s="101"/>
      <c r="Z73" s="192">
        <f>+Z35+Z64+Z71</f>
        <v>0</v>
      </c>
      <c r="AA73" s="101"/>
      <c r="AB73" s="101"/>
      <c r="AC73" s="192">
        <f>+AC35+AC64+AC71</f>
        <v>0</v>
      </c>
      <c r="AD73" s="101"/>
      <c r="AE73" s="101"/>
      <c r="AF73" s="192">
        <f>+AF35+AF64+AF71</f>
        <v>0</v>
      </c>
      <c r="AG73" s="101"/>
      <c r="AH73" s="101"/>
      <c r="AI73" s="192">
        <f>+AI35+AI64+AI71</f>
        <v>0</v>
      </c>
      <c r="AJ73" s="101"/>
      <c r="AK73" s="101"/>
      <c r="AL73" s="192">
        <f>+AL35+AL64+AL71</f>
        <v>0</v>
      </c>
      <c r="AM73" s="101"/>
      <c r="AN73" s="101"/>
      <c r="AO73" s="192">
        <f>+AO35+AO64+AO71</f>
        <v>0</v>
      </c>
      <c r="AP73" s="101"/>
      <c r="AQ73" s="101"/>
      <c r="AR73" s="192">
        <f>+AR35+AR64+AR71</f>
        <v>0</v>
      </c>
      <c r="AS73" s="101"/>
      <c r="AT73" s="101"/>
      <c r="AU73" s="192">
        <f>+AU35+AU64+AU71</f>
        <v>0</v>
      </c>
      <c r="AV73" s="101"/>
      <c r="AW73" s="101"/>
      <c r="AX73" s="192">
        <f>+AX35+AX64+AX71</f>
        <v>0</v>
      </c>
      <c r="AY73" s="101"/>
      <c r="AZ73" s="101"/>
      <c r="BA73" s="192">
        <f>+BA35+BA64+BA71</f>
        <v>0</v>
      </c>
      <c r="BB73" s="101"/>
      <c r="BC73" s="101"/>
      <c r="BD73" s="192">
        <f>+BD35+BD64+BD71</f>
        <v>0</v>
      </c>
      <c r="BE73" s="101"/>
      <c r="BF73" s="101"/>
      <c r="BG73" s="192">
        <f>+BG35+BG64+BG71</f>
        <v>0</v>
      </c>
      <c r="BH73" s="101"/>
      <c r="BI73" s="101"/>
      <c r="BJ73" s="192">
        <f>+BJ35+BJ64+BJ71</f>
        <v>0</v>
      </c>
      <c r="BK73" s="101"/>
      <c r="BL73" s="101"/>
      <c r="BM73" s="192">
        <f>+BM35+BM64+BM71</f>
        <v>0</v>
      </c>
      <c r="BN73" s="101"/>
      <c r="BO73" s="101"/>
      <c r="BP73" s="101"/>
      <c r="BQ73" s="192">
        <f>+BQ35+BQ64+BQ71</f>
        <v>0</v>
      </c>
      <c r="BR73" s="101"/>
      <c r="BS73" s="101"/>
      <c r="BT73" s="101"/>
      <c r="BU73" s="207">
        <f>IF(ROUND(BQ73-'BC Budget Summary'!F34,2)=0,0,"Check calculation again!")</f>
        <v>0</v>
      </c>
      <c r="BV73" s="65"/>
    </row>
    <row r="74" spans="1:74" s="124" customFormat="1">
      <c r="A74" s="142"/>
      <c r="B74" s="142"/>
      <c r="C74" s="142"/>
      <c r="D74" s="142"/>
      <c r="E74" s="142"/>
      <c r="F74" s="142"/>
      <c r="G74" s="72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65"/>
    </row>
    <row r="75" spans="1:74" s="124" customFormat="1">
      <c r="A75" s="63" t="s">
        <v>197</v>
      </c>
      <c r="B75" s="105"/>
      <c r="C75" s="105"/>
      <c r="D75" s="62"/>
      <c r="E75" s="62"/>
      <c r="F75" s="62"/>
      <c r="G75" s="62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98"/>
      <c r="BR75" s="106"/>
      <c r="BS75" s="106"/>
      <c r="BT75" s="106"/>
      <c r="BU75" s="117"/>
      <c r="BV75" s="65"/>
    </row>
    <row r="76" spans="1:74" s="124" customFormat="1">
      <c r="A76" s="424" t="s">
        <v>194</v>
      </c>
      <c r="B76" s="425"/>
      <c r="C76" s="425"/>
      <c r="D76" s="425"/>
      <c r="E76" s="425"/>
      <c r="F76" s="425"/>
      <c r="G76" s="425"/>
      <c r="H76" s="319">
        <f>IFERROR(H73/H40,0)</f>
        <v>0</v>
      </c>
      <c r="I76" s="320"/>
      <c r="J76" s="320"/>
      <c r="K76" s="319">
        <f>IFERROR(K73/K40,0)</f>
        <v>0</v>
      </c>
      <c r="L76" s="320"/>
      <c r="M76" s="320"/>
      <c r="N76" s="319">
        <f>IFERROR(N73/N40,0)</f>
        <v>0</v>
      </c>
      <c r="O76" s="320"/>
      <c r="P76" s="320"/>
      <c r="Q76" s="319">
        <f>IFERROR(Q73/Q40,0)</f>
        <v>0</v>
      </c>
      <c r="R76" s="320"/>
      <c r="S76" s="320"/>
      <c r="T76" s="319">
        <f>IFERROR(T73/T40,0)</f>
        <v>0</v>
      </c>
      <c r="U76" s="320"/>
      <c r="V76" s="320"/>
      <c r="W76" s="319">
        <f>IFERROR(W73/W40,0)</f>
        <v>0</v>
      </c>
      <c r="X76" s="320"/>
      <c r="Y76" s="320"/>
      <c r="Z76" s="319">
        <f>IFERROR(Z73/Z40,0)</f>
        <v>0</v>
      </c>
      <c r="AA76" s="320"/>
      <c r="AB76" s="320"/>
      <c r="AC76" s="319">
        <f>IFERROR(AC73/AC40,0)</f>
        <v>0</v>
      </c>
      <c r="AD76" s="320"/>
      <c r="AE76" s="320"/>
      <c r="AF76" s="319">
        <f>IFERROR(AF73/AF40,0)</f>
        <v>0</v>
      </c>
      <c r="AG76" s="320"/>
      <c r="AH76" s="320"/>
      <c r="AI76" s="319">
        <f>IFERROR(AI73/AI40,0)</f>
        <v>0</v>
      </c>
      <c r="AJ76" s="320"/>
      <c r="AK76" s="320"/>
      <c r="AL76" s="319">
        <f>IFERROR(AL73/AL40,0)</f>
        <v>0</v>
      </c>
      <c r="AM76" s="320"/>
      <c r="AN76" s="320"/>
      <c r="AO76" s="319">
        <f>IFERROR(AO73/AO40,0)</f>
        <v>0</v>
      </c>
      <c r="AP76" s="320"/>
      <c r="AQ76" s="320"/>
      <c r="AR76" s="319">
        <f>IFERROR(AR73/AR40,0)</f>
        <v>0</v>
      </c>
      <c r="AS76" s="320"/>
      <c r="AT76" s="320"/>
      <c r="AU76" s="319">
        <f>IFERROR(AU73/AU40,0)</f>
        <v>0</v>
      </c>
      <c r="AV76" s="320"/>
      <c r="AW76" s="320"/>
      <c r="AX76" s="319">
        <f>IFERROR(AX73/AX40,0)</f>
        <v>0</v>
      </c>
      <c r="AY76" s="320"/>
      <c r="AZ76" s="320"/>
      <c r="BA76" s="319">
        <f>IFERROR(BA73/BA40,0)</f>
        <v>0</v>
      </c>
      <c r="BB76" s="320"/>
      <c r="BC76" s="320"/>
      <c r="BD76" s="319">
        <f>IFERROR(BD73/BD40,0)</f>
        <v>0</v>
      </c>
      <c r="BE76" s="320"/>
      <c r="BF76" s="320"/>
      <c r="BG76" s="319">
        <f>IFERROR(BG73/BG40,0)</f>
        <v>0</v>
      </c>
      <c r="BH76" s="320"/>
      <c r="BI76" s="320"/>
      <c r="BJ76" s="319">
        <f>IFERROR(BJ73/BJ40,0)</f>
        <v>0</v>
      </c>
      <c r="BK76" s="320"/>
      <c r="BL76" s="320"/>
      <c r="BM76" s="319">
        <f>IFERROR(BM73/BM40,0)</f>
        <v>0</v>
      </c>
      <c r="BN76" s="320"/>
      <c r="BO76" s="320"/>
      <c r="BP76" s="320"/>
      <c r="BQ76" s="321"/>
      <c r="BR76" s="320"/>
      <c r="BS76" s="320"/>
      <c r="BT76" s="320"/>
      <c r="BU76" s="320"/>
      <c r="BV76" s="65"/>
    </row>
    <row r="77" spans="1:74" s="124" customFormat="1">
      <c r="A77" s="264" t="s">
        <v>289</v>
      </c>
      <c r="B77" s="202"/>
      <c r="C77" s="202"/>
      <c r="D77" s="202"/>
      <c r="E77" s="202"/>
      <c r="F77" s="202"/>
      <c r="G77" s="325">
        <v>0.39</v>
      </c>
      <c r="H77" s="322">
        <f>IFERROR(H76*(1+$G$77),0)</f>
        <v>0</v>
      </c>
      <c r="I77" s="320"/>
      <c r="J77" s="320"/>
      <c r="K77" s="322">
        <f>IFERROR(K76*(1+$G$77),0)</f>
        <v>0</v>
      </c>
      <c r="L77" s="320"/>
      <c r="M77" s="320"/>
      <c r="N77" s="322">
        <f>IFERROR(N76*(1+$G$77),0)</f>
        <v>0</v>
      </c>
      <c r="O77" s="320"/>
      <c r="P77" s="320"/>
      <c r="Q77" s="322">
        <f>IFERROR(Q76*(1+$G$77),0)</f>
        <v>0</v>
      </c>
      <c r="R77" s="320"/>
      <c r="S77" s="320"/>
      <c r="T77" s="322">
        <f>IFERROR(T76*(1+$G$77),0)</f>
        <v>0</v>
      </c>
      <c r="U77" s="320"/>
      <c r="V77" s="320"/>
      <c r="W77" s="322">
        <f>IFERROR(W76*(1+$G$77),0)</f>
        <v>0</v>
      </c>
      <c r="X77" s="320"/>
      <c r="Y77" s="320"/>
      <c r="Z77" s="322">
        <f>IFERROR(Z76*(1+$G$77),0)</f>
        <v>0</v>
      </c>
      <c r="AA77" s="320"/>
      <c r="AB77" s="320"/>
      <c r="AC77" s="322">
        <f>IFERROR(AC76*(1+$G$77),0)</f>
        <v>0</v>
      </c>
      <c r="AD77" s="320"/>
      <c r="AE77" s="320"/>
      <c r="AF77" s="322">
        <f>IFERROR(AF76*(1+$G$77),0)</f>
        <v>0</v>
      </c>
      <c r="AG77" s="320"/>
      <c r="AH77" s="320"/>
      <c r="AI77" s="322">
        <f>IFERROR(AI76*(1+$G$77),0)</f>
        <v>0</v>
      </c>
      <c r="AJ77" s="320"/>
      <c r="AK77" s="320"/>
      <c r="AL77" s="322">
        <f>IFERROR(AL76*(1+$G$77),0)</f>
        <v>0</v>
      </c>
      <c r="AM77" s="320"/>
      <c r="AN77" s="320"/>
      <c r="AO77" s="322">
        <f>IFERROR(AO76*(1+$G$77),0)</f>
        <v>0</v>
      </c>
      <c r="AP77" s="320"/>
      <c r="AQ77" s="320"/>
      <c r="AR77" s="322">
        <f>IFERROR(AR76*(1+$G$77),0)</f>
        <v>0</v>
      </c>
      <c r="AS77" s="320"/>
      <c r="AT77" s="320"/>
      <c r="AU77" s="322">
        <f>IFERROR(AU76*(1+$G$77),0)</f>
        <v>0</v>
      </c>
      <c r="AV77" s="320"/>
      <c r="AW77" s="320"/>
      <c r="AX77" s="322">
        <f>IFERROR(AX76*(1+$G$77),0)</f>
        <v>0</v>
      </c>
      <c r="AY77" s="320"/>
      <c r="AZ77" s="320"/>
      <c r="BA77" s="322">
        <f>IFERROR(BA76*(1+$G$77),0)</f>
        <v>0</v>
      </c>
      <c r="BB77" s="320"/>
      <c r="BC77" s="320"/>
      <c r="BD77" s="322">
        <f>IFERROR(BD76*(1+$G$77),0)</f>
        <v>0</v>
      </c>
      <c r="BE77" s="320"/>
      <c r="BF77" s="320"/>
      <c r="BG77" s="322">
        <f>IFERROR(BG76*(1+$G$77),0)</f>
        <v>0</v>
      </c>
      <c r="BH77" s="320"/>
      <c r="BI77" s="320"/>
      <c r="BJ77" s="322">
        <f>IFERROR(BJ76*(1+$G$77),0)</f>
        <v>0</v>
      </c>
      <c r="BK77" s="320"/>
      <c r="BL77" s="320"/>
      <c r="BM77" s="322">
        <f>IFERROR(BM76*(1+$G$77),0)</f>
        <v>0</v>
      </c>
      <c r="BN77" s="320"/>
      <c r="BO77" s="320"/>
      <c r="BP77" s="320"/>
      <c r="BQ77" s="323"/>
      <c r="BR77" s="320"/>
      <c r="BS77" s="320"/>
      <c r="BT77" s="320"/>
      <c r="BU77" s="320"/>
      <c r="BV77" s="65"/>
    </row>
    <row r="78" spans="1:74" s="124" customFormat="1">
      <c r="A78" s="310" t="s">
        <v>290</v>
      </c>
      <c r="B78" s="311"/>
      <c r="C78" s="311"/>
      <c r="D78" s="312"/>
      <c r="E78" s="313"/>
      <c r="F78" s="314" t="s">
        <v>262</v>
      </c>
      <c r="G78" s="198"/>
      <c r="H78" s="324">
        <f>IF($G$78="",H77*(1+H79),H77*(1+$G$78))</f>
        <v>0</v>
      </c>
      <c r="I78" s="320"/>
      <c r="J78" s="320"/>
      <c r="K78" s="324">
        <f>IF($G$78="",K77*(1+K79),K77*(1+$G$78))</f>
        <v>0</v>
      </c>
      <c r="L78" s="320"/>
      <c r="M78" s="320"/>
      <c r="N78" s="324">
        <f>IF($G$78="",N77*(1+N79),N77*(1+$G$78))</f>
        <v>0</v>
      </c>
      <c r="O78" s="320"/>
      <c r="P78" s="320"/>
      <c r="Q78" s="324">
        <f>IF($G$78="",Q77*(1+Q79),Q77*(1+$G$78))</f>
        <v>0</v>
      </c>
      <c r="R78" s="320"/>
      <c r="S78" s="320"/>
      <c r="T78" s="324">
        <f>IF($G$78="",T77*(1+T79),T77*(1+$G$78))</f>
        <v>0</v>
      </c>
      <c r="U78" s="320"/>
      <c r="V78" s="320"/>
      <c r="W78" s="324">
        <f>IF($G$78="",W77*(1+W79),W77*(1+$G$78))</f>
        <v>0</v>
      </c>
      <c r="X78" s="320"/>
      <c r="Y78" s="320"/>
      <c r="Z78" s="324">
        <f>IF($G$78="",Z77*(1+Z79),Z77*(1+$G$78))</f>
        <v>0</v>
      </c>
      <c r="AA78" s="320"/>
      <c r="AB78" s="320"/>
      <c r="AC78" s="324">
        <f>IF($G$78="",AC77*(1+AC79),AC77*(1+$G$78))</f>
        <v>0</v>
      </c>
      <c r="AD78" s="320"/>
      <c r="AE78" s="320"/>
      <c r="AF78" s="324">
        <f>IF($G$78="",AF77*(1+AF79),AF77*(1+$G$78))</f>
        <v>0</v>
      </c>
      <c r="AG78" s="320"/>
      <c r="AH78" s="320"/>
      <c r="AI78" s="324">
        <f>IF($G$78="",AI77*(1+AI79),AI77*(1+$G$78))</f>
        <v>0</v>
      </c>
      <c r="AJ78" s="320"/>
      <c r="AK78" s="320"/>
      <c r="AL78" s="324">
        <f>IF($G$78="",AL77*(1+AL79),AL77*(1+$G$78))</f>
        <v>0</v>
      </c>
      <c r="AM78" s="320"/>
      <c r="AN78" s="320"/>
      <c r="AO78" s="324">
        <f>IF($G$78="",AO77*(1+AO79),AO77*(1+$G$78))</f>
        <v>0</v>
      </c>
      <c r="AP78" s="320"/>
      <c r="AQ78" s="320"/>
      <c r="AR78" s="324">
        <f>IF($G$78="",AR77*(1+AR79),AR77*(1+$G$78))</f>
        <v>0</v>
      </c>
      <c r="AS78" s="320"/>
      <c r="AT78" s="320"/>
      <c r="AU78" s="324">
        <f>IF($G$78="",AU77*(1+AU79),AU77*(1+$G$78))</f>
        <v>0</v>
      </c>
      <c r="AV78" s="320"/>
      <c r="AW78" s="320"/>
      <c r="AX78" s="324">
        <f>IF($G$78="",AX77*(1+AX79),AX77*(1+$G$78))</f>
        <v>0</v>
      </c>
      <c r="AY78" s="320"/>
      <c r="AZ78" s="320"/>
      <c r="BA78" s="324">
        <f>IF($G$78="",BA77*(1+BA79),BA77*(1+$G$78))</f>
        <v>0</v>
      </c>
      <c r="BB78" s="320"/>
      <c r="BC78" s="320"/>
      <c r="BD78" s="324">
        <f>IF($G$78="",BD77*(1+BD79),BD77*(1+$G$78))</f>
        <v>0</v>
      </c>
      <c r="BE78" s="320"/>
      <c r="BF78" s="320"/>
      <c r="BG78" s="324">
        <f>IF($G$78="",BG77*(1+BG79),BG77*(1+$G$78))</f>
        <v>0</v>
      </c>
      <c r="BH78" s="320"/>
      <c r="BI78" s="320"/>
      <c r="BJ78" s="324">
        <f>IF($G$78="",BJ77*(1+BJ79),BJ77*(1+$G$78))</f>
        <v>0</v>
      </c>
      <c r="BK78" s="320"/>
      <c r="BL78" s="320"/>
      <c r="BM78" s="324">
        <f>IF($G$78="",BM77*(1+BM79),BM77*(1+$G$78))</f>
        <v>0</v>
      </c>
      <c r="BN78" s="320"/>
      <c r="BO78" s="320"/>
      <c r="BP78" s="320"/>
      <c r="BQ78" s="323"/>
      <c r="BR78" s="320"/>
      <c r="BS78" s="320"/>
      <c r="BT78" s="320"/>
      <c r="BU78" s="320"/>
      <c r="BV78" s="65"/>
    </row>
    <row r="79" spans="1:74" s="65" customFormat="1">
      <c r="A79" s="315"/>
      <c r="B79" s="316"/>
      <c r="C79" s="316"/>
      <c r="D79" s="316"/>
      <c r="E79" s="316"/>
      <c r="F79" s="317"/>
      <c r="G79" s="318" t="s">
        <v>198</v>
      </c>
      <c r="H79" s="199"/>
      <c r="I79" s="101"/>
      <c r="J79" s="101"/>
      <c r="K79" s="199"/>
      <c r="L79" s="101"/>
      <c r="M79" s="101"/>
      <c r="N79" s="199"/>
      <c r="O79" s="101"/>
      <c r="P79" s="101"/>
      <c r="Q79" s="199"/>
      <c r="R79" s="101"/>
      <c r="S79" s="101"/>
      <c r="T79" s="199"/>
      <c r="U79" s="101"/>
      <c r="V79" s="101"/>
      <c r="W79" s="199"/>
      <c r="X79" s="101"/>
      <c r="Y79" s="101"/>
      <c r="Z79" s="199"/>
      <c r="AA79" s="101"/>
      <c r="AB79" s="101"/>
      <c r="AC79" s="199"/>
      <c r="AD79" s="101"/>
      <c r="AE79" s="101"/>
      <c r="AF79" s="199"/>
      <c r="AG79" s="101"/>
      <c r="AH79" s="101"/>
      <c r="AI79" s="199"/>
      <c r="AJ79" s="101"/>
      <c r="AK79" s="101"/>
      <c r="AL79" s="199"/>
      <c r="AM79" s="101"/>
      <c r="AN79" s="101"/>
      <c r="AO79" s="199"/>
      <c r="AP79" s="101"/>
      <c r="AQ79" s="101"/>
      <c r="AR79" s="199"/>
      <c r="AS79" s="101"/>
      <c r="AT79" s="101"/>
      <c r="AU79" s="199"/>
      <c r="AV79" s="101"/>
      <c r="AW79" s="101"/>
      <c r="AX79" s="199"/>
      <c r="AY79" s="101"/>
      <c r="AZ79" s="101"/>
      <c r="BA79" s="199"/>
      <c r="BB79" s="101"/>
      <c r="BC79" s="101"/>
      <c r="BD79" s="199"/>
      <c r="BE79" s="101"/>
      <c r="BF79" s="101"/>
      <c r="BG79" s="199"/>
      <c r="BH79" s="101"/>
      <c r="BI79" s="101"/>
      <c r="BJ79" s="199"/>
      <c r="BK79" s="101"/>
      <c r="BL79" s="101"/>
      <c r="BM79" s="199"/>
      <c r="BN79" s="101"/>
      <c r="BO79" s="101"/>
      <c r="BP79" s="101"/>
      <c r="BQ79" s="149"/>
      <c r="BR79" s="101"/>
      <c r="BS79" s="101"/>
      <c r="BT79" s="101"/>
      <c r="BU79" s="101"/>
    </row>
    <row r="80" spans="1:74">
      <c r="A80" s="101"/>
      <c r="B80" s="102"/>
      <c r="C80" s="102"/>
      <c r="D80" s="72"/>
      <c r="E80" s="72"/>
      <c r="F80" s="72"/>
      <c r="G80" s="72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</row>
    <row r="81" spans="1:74" s="124" customFormat="1">
      <c r="A81" s="63" t="s">
        <v>199</v>
      </c>
      <c r="B81" s="105"/>
      <c r="C81" s="105"/>
      <c r="D81" s="62"/>
      <c r="E81" s="62"/>
      <c r="F81" s="62"/>
      <c r="G81" s="62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273" t="s">
        <v>3</v>
      </c>
      <c r="BR81" s="106"/>
      <c r="BS81" s="106"/>
      <c r="BT81" s="106"/>
      <c r="BU81" s="117"/>
      <c r="BV81" s="65"/>
    </row>
    <row r="82" spans="1:74" s="124" customFormat="1">
      <c r="A82" s="426" t="s">
        <v>178</v>
      </c>
      <c r="B82" s="426"/>
      <c r="C82" s="426"/>
      <c r="D82" s="426"/>
      <c r="E82" s="426"/>
      <c r="F82" s="426"/>
      <c r="G82" s="427"/>
      <c r="H82" s="204">
        <f>H76*H40</f>
        <v>0</v>
      </c>
      <c r="I82" s="101"/>
      <c r="J82" s="101"/>
      <c r="K82" s="204">
        <f>K76*K40</f>
        <v>0</v>
      </c>
      <c r="L82" s="101"/>
      <c r="M82" s="101"/>
      <c r="N82" s="204">
        <f>N76*N40</f>
        <v>0</v>
      </c>
      <c r="O82" s="101"/>
      <c r="P82" s="101"/>
      <c r="Q82" s="204">
        <f>Q76*Q40</f>
        <v>0</v>
      </c>
      <c r="R82" s="101"/>
      <c r="S82" s="101"/>
      <c r="T82" s="204">
        <f>T76*T40</f>
        <v>0</v>
      </c>
      <c r="U82" s="101"/>
      <c r="V82" s="101"/>
      <c r="W82" s="204">
        <f>W76*W40</f>
        <v>0</v>
      </c>
      <c r="X82" s="101"/>
      <c r="Y82" s="101"/>
      <c r="Z82" s="204">
        <f>Z76*Z40</f>
        <v>0</v>
      </c>
      <c r="AA82" s="101"/>
      <c r="AB82" s="101"/>
      <c r="AC82" s="204">
        <f>AC76*AC40</f>
        <v>0</v>
      </c>
      <c r="AD82" s="101"/>
      <c r="AE82" s="101"/>
      <c r="AF82" s="204">
        <f>AF76*AF40</f>
        <v>0</v>
      </c>
      <c r="AG82" s="101"/>
      <c r="AH82" s="101"/>
      <c r="AI82" s="204">
        <f>AI76*AI40</f>
        <v>0</v>
      </c>
      <c r="AJ82" s="101"/>
      <c r="AK82" s="101"/>
      <c r="AL82" s="204">
        <f>AL76*AL40</f>
        <v>0</v>
      </c>
      <c r="AM82" s="101"/>
      <c r="AN82" s="101"/>
      <c r="AO82" s="204">
        <f>AO76*AO40</f>
        <v>0</v>
      </c>
      <c r="AP82" s="101"/>
      <c r="AQ82" s="101"/>
      <c r="AR82" s="204">
        <f>AR76*AR40</f>
        <v>0</v>
      </c>
      <c r="AS82" s="101"/>
      <c r="AT82" s="101"/>
      <c r="AU82" s="204">
        <f>AU76*AU40</f>
        <v>0</v>
      </c>
      <c r="AV82" s="101"/>
      <c r="AW82" s="101"/>
      <c r="AX82" s="204">
        <f>AX76*AX40</f>
        <v>0</v>
      </c>
      <c r="AY82" s="101"/>
      <c r="AZ82" s="101"/>
      <c r="BA82" s="204">
        <f>BA76*BA40</f>
        <v>0</v>
      </c>
      <c r="BB82" s="101"/>
      <c r="BC82" s="101"/>
      <c r="BD82" s="204">
        <f>BD76*BD40</f>
        <v>0</v>
      </c>
      <c r="BE82" s="101"/>
      <c r="BF82" s="101"/>
      <c r="BG82" s="204">
        <f>BG76*BG40</f>
        <v>0</v>
      </c>
      <c r="BH82" s="101"/>
      <c r="BI82" s="101"/>
      <c r="BJ82" s="204">
        <f>BJ76*BJ40</f>
        <v>0</v>
      </c>
      <c r="BK82" s="101"/>
      <c r="BL82" s="101"/>
      <c r="BM82" s="204">
        <f>BM76*BM40</f>
        <v>0</v>
      </c>
      <c r="BN82" s="101"/>
      <c r="BO82" s="101"/>
      <c r="BP82" s="101"/>
      <c r="BQ82" s="204">
        <f>SUM(H82:BM82)</f>
        <v>0</v>
      </c>
      <c r="BR82" s="101"/>
      <c r="BS82" s="101"/>
      <c r="BT82" s="101"/>
      <c r="BU82" s="207">
        <f>IF(ROUND(BQ82-'BC Budget Summary'!F15,2)=0,0,"Check calculation again!")</f>
        <v>0</v>
      </c>
      <c r="BV82" s="65"/>
    </row>
    <row r="83" spans="1:74" s="124" customFormat="1">
      <c r="A83" s="422" t="s">
        <v>291</v>
      </c>
      <c r="B83" s="422"/>
      <c r="C83" s="102"/>
      <c r="D83" s="72"/>
      <c r="E83" s="72"/>
      <c r="F83" s="72"/>
      <c r="G83" s="72"/>
      <c r="H83" s="205">
        <f>(H77-H76)*H40</f>
        <v>0</v>
      </c>
      <c r="I83" s="101"/>
      <c r="J83" s="101"/>
      <c r="K83" s="205">
        <f>(K77-K76)*K40</f>
        <v>0</v>
      </c>
      <c r="L83" s="101"/>
      <c r="M83" s="101"/>
      <c r="N83" s="205">
        <f>(N77-N76)*N40</f>
        <v>0</v>
      </c>
      <c r="O83" s="101"/>
      <c r="P83" s="101"/>
      <c r="Q83" s="205">
        <f>(Q77-Q76)*Q40</f>
        <v>0</v>
      </c>
      <c r="R83" s="101"/>
      <c r="S83" s="101"/>
      <c r="T83" s="205">
        <f>(T77-T76)*T40</f>
        <v>0</v>
      </c>
      <c r="U83" s="101"/>
      <c r="V83" s="101"/>
      <c r="W83" s="205">
        <f>(W77-W76)*W40</f>
        <v>0</v>
      </c>
      <c r="X83" s="101"/>
      <c r="Y83" s="101"/>
      <c r="Z83" s="205">
        <f>(Z77-Z76)*Z40</f>
        <v>0</v>
      </c>
      <c r="AA83" s="101"/>
      <c r="AB83" s="101"/>
      <c r="AC83" s="205">
        <f>(AC77-AC76)*AC40</f>
        <v>0</v>
      </c>
      <c r="AD83" s="101"/>
      <c r="AE83" s="101"/>
      <c r="AF83" s="205">
        <f>(AF77-AF76)*AF40</f>
        <v>0</v>
      </c>
      <c r="AG83" s="101"/>
      <c r="AH83" s="101"/>
      <c r="AI83" s="205">
        <f>(AI77-AI76)*AI40</f>
        <v>0</v>
      </c>
      <c r="AJ83" s="101"/>
      <c r="AK83" s="101"/>
      <c r="AL83" s="205">
        <f>(AL77-AL76)*AL40</f>
        <v>0</v>
      </c>
      <c r="AM83" s="101"/>
      <c r="AN83" s="101"/>
      <c r="AO83" s="205">
        <f>(AO77-AO76)*AO40</f>
        <v>0</v>
      </c>
      <c r="AP83" s="101"/>
      <c r="AQ83" s="101"/>
      <c r="AR83" s="205">
        <f>(AR77-AR76)*AR40</f>
        <v>0</v>
      </c>
      <c r="AS83" s="101"/>
      <c r="AT83" s="101"/>
      <c r="AU83" s="205">
        <f>(AU77-AU76)*AU40</f>
        <v>0</v>
      </c>
      <c r="AV83" s="101"/>
      <c r="AW83" s="101"/>
      <c r="AX83" s="205">
        <f>(AX77-AX76)*AX40</f>
        <v>0</v>
      </c>
      <c r="AY83" s="101"/>
      <c r="AZ83" s="101"/>
      <c r="BA83" s="205">
        <f>(BA77-BA76)*BA40</f>
        <v>0</v>
      </c>
      <c r="BB83" s="101"/>
      <c r="BC83" s="101"/>
      <c r="BD83" s="205">
        <f>(BD77-BD76)*BD40</f>
        <v>0</v>
      </c>
      <c r="BE83" s="101"/>
      <c r="BF83" s="101"/>
      <c r="BG83" s="205">
        <f>(BG77-BG76)*BG40</f>
        <v>0</v>
      </c>
      <c r="BH83" s="101"/>
      <c r="BI83" s="101"/>
      <c r="BJ83" s="205">
        <f>(BJ77-BJ76)*BJ40</f>
        <v>0</v>
      </c>
      <c r="BK83" s="101"/>
      <c r="BL83" s="101"/>
      <c r="BM83" s="205">
        <f>(BM77-BM76)*BM40</f>
        <v>0</v>
      </c>
      <c r="BN83" s="101"/>
      <c r="BO83" s="101"/>
      <c r="BP83" s="101"/>
      <c r="BQ83" s="205">
        <f t="shared" ref="BQ83:BQ84" si="156">SUM(H83:BM83)</f>
        <v>0</v>
      </c>
      <c r="BR83" s="101"/>
      <c r="BS83" s="101"/>
      <c r="BT83" s="101"/>
      <c r="BU83" s="207"/>
      <c r="BV83" s="65"/>
    </row>
    <row r="84" spans="1:74" s="124" customFormat="1">
      <c r="A84" s="423" t="s">
        <v>162</v>
      </c>
      <c r="B84" s="423"/>
      <c r="C84" s="102"/>
      <c r="D84" s="72"/>
      <c r="E84" s="72"/>
      <c r="F84" s="72"/>
      <c r="G84" s="72"/>
      <c r="H84" s="205">
        <f>(H78-H77)*H39</f>
        <v>0</v>
      </c>
      <c r="I84" s="101"/>
      <c r="J84" s="101"/>
      <c r="K84" s="205">
        <f>(K78-K77)*K39</f>
        <v>0</v>
      </c>
      <c r="L84" s="101"/>
      <c r="M84" s="101"/>
      <c r="N84" s="205">
        <f>(N78-N77)*N39</f>
        <v>0</v>
      </c>
      <c r="O84" s="101"/>
      <c r="P84" s="101"/>
      <c r="Q84" s="205">
        <f>(Q78-Q77)*Q39</f>
        <v>0</v>
      </c>
      <c r="R84" s="101"/>
      <c r="S84" s="101"/>
      <c r="T84" s="205">
        <f>(T78-T77)*T39</f>
        <v>0</v>
      </c>
      <c r="U84" s="101"/>
      <c r="V84" s="101"/>
      <c r="W84" s="205">
        <f>(W78-W77)*W39</f>
        <v>0</v>
      </c>
      <c r="X84" s="101"/>
      <c r="Y84" s="101"/>
      <c r="Z84" s="205">
        <f>(Z78-Z77)*Z39</f>
        <v>0</v>
      </c>
      <c r="AA84" s="101"/>
      <c r="AB84" s="101"/>
      <c r="AC84" s="205">
        <f>(AC78-AC77)*AC39</f>
        <v>0</v>
      </c>
      <c r="AD84" s="101"/>
      <c r="AE84" s="101"/>
      <c r="AF84" s="205">
        <f>(AF78-AF77)*AF39</f>
        <v>0</v>
      </c>
      <c r="AG84" s="101"/>
      <c r="AH84" s="101"/>
      <c r="AI84" s="205">
        <f>(AI78-AI77)*AI39</f>
        <v>0</v>
      </c>
      <c r="AJ84" s="101"/>
      <c r="AK84" s="101"/>
      <c r="AL84" s="205">
        <f>(AL78-AL77)*AL39</f>
        <v>0</v>
      </c>
      <c r="AM84" s="101"/>
      <c r="AN84" s="101"/>
      <c r="AO84" s="205">
        <f>(AO78-AO77)*AO39</f>
        <v>0</v>
      </c>
      <c r="AP84" s="101"/>
      <c r="AQ84" s="101"/>
      <c r="AR84" s="205">
        <f>(AR78-AR77)*AR39</f>
        <v>0</v>
      </c>
      <c r="AS84" s="101"/>
      <c r="AT84" s="101"/>
      <c r="AU84" s="205">
        <f>(AU78-AU77)*AU39</f>
        <v>0</v>
      </c>
      <c r="AV84" s="101"/>
      <c r="AW84" s="101"/>
      <c r="AX84" s="205">
        <f>(AX78-AX77)*AX39</f>
        <v>0</v>
      </c>
      <c r="AY84" s="101"/>
      <c r="AZ84" s="101"/>
      <c r="BA84" s="205">
        <f>(BA78-BA77)*BA39</f>
        <v>0</v>
      </c>
      <c r="BB84" s="101"/>
      <c r="BC84" s="101"/>
      <c r="BD84" s="205">
        <f>(BD78-BD77)*BD39</f>
        <v>0</v>
      </c>
      <c r="BE84" s="101"/>
      <c r="BF84" s="101"/>
      <c r="BG84" s="205">
        <f>(BG78-BG77)*BG39</f>
        <v>0</v>
      </c>
      <c r="BH84" s="101"/>
      <c r="BI84" s="101"/>
      <c r="BJ84" s="205">
        <f>(BJ78-BJ77)*BJ39</f>
        <v>0</v>
      </c>
      <c r="BK84" s="101"/>
      <c r="BL84" s="101"/>
      <c r="BM84" s="205">
        <f>(BM78-BM77)*BM39</f>
        <v>0</v>
      </c>
      <c r="BN84" s="101"/>
      <c r="BO84" s="101"/>
      <c r="BP84" s="101"/>
      <c r="BQ84" s="205">
        <f t="shared" si="156"/>
        <v>0</v>
      </c>
      <c r="BR84" s="101"/>
      <c r="BS84" s="101"/>
      <c r="BT84" s="101"/>
      <c r="BU84" s="207"/>
      <c r="BV84" s="65"/>
    </row>
    <row r="85" spans="1:74" s="65" customFormat="1">
      <c r="A85" s="409" t="s">
        <v>3</v>
      </c>
      <c r="B85" s="410"/>
      <c r="C85" s="410"/>
      <c r="D85" s="410"/>
      <c r="E85" s="410"/>
      <c r="F85" s="410"/>
      <c r="G85" s="410"/>
      <c r="H85" s="201">
        <f>SUM(H82:H84)</f>
        <v>0</v>
      </c>
      <c r="I85" s="83"/>
      <c r="J85" s="83"/>
      <c r="K85" s="201">
        <f>SUM(K82:K84)</f>
        <v>0</v>
      </c>
      <c r="L85" s="83"/>
      <c r="M85" s="83"/>
      <c r="N85" s="201">
        <f>SUM(N82:N84)</f>
        <v>0</v>
      </c>
      <c r="O85" s="83"/>
      <c r="P85" s="83"/>
      <c r="Q85" s="201">
        <f>SUM(Q82:Q84)</f>
        <v>0</v>
      </c>
      <c r="R85" s="83"/>
      <c r="S85" s="83"/>
      <c r="T85" s="201">
        <f>SUM(T82:T84)</f>
        <v>0</v>
      </c>
      <c r="U85" s="83"/>
      <c r="V85" s="83"/>
      <c r="W85" s="201">
        <f>SUM(W82:W84)</f>
        <v>0</v>
      </c>
      <c r="X85" s="83"/>
      <c r="Y85" s="83"/>
      <c r="Z85" s="201">
        <f>SUM(Z82:Z84)</f>
        <v>0</v>
      </c>
      <c r="AA85" s="83"/>
      <c r="AB85" s="83"/>
      <c r="AC85" s="201">
        <f>SUM(AC82:AC84)</f>
        <v>0</v>
      </c>
      <c r="AD85" s="83"/>
      <c r="AE85" s="83"/>
      <c r="AF85" s="201">
        <f>SUM(AF82:AF84)</f>
        <v>0</v>
      </c>
      <c r="AG85" s="83"/>
      <c r="AH85" s="83"/>
      <c r="AI85" s="201">
        <f>SUM(AI82:AI84)</f>
        <v>0</v>
      </c>
      <c r="AJ85" s="83"/>
      <c r="AK85" s="83"/>
      <c r="AL85" s="201">
        <f>SUM(AL82:AL84)</f>
        <v>0</v>
      </c>
      <c r="AM85" s="83"/>
      <c r="AN85" s="83"/>
      <c r="AO85" s="201">
        <f>SUM(AO82:AO84)</f>
        <v>0</v>
      </c>
      <c r="AP85" s="83"/>
      <c r="AQ85" s="83"/>
      <c r="AR85" s="201">
        <f>SUM(AR82:AR84)</f>
        <v>0</v>
      </c>
      <c r="AS85" s="83"/>
      <c r="AT85" s="83"/>
      <c r="AU85" s="201">
        <f>SUM(AU82:AU84)</f>
        <v>0</v>
      </c>
      <c r="AV85" s="83"/>
      <c r="AW85" s="83"/>
      <c r="AX85" s="201">
        <f>SUM(AX82:AX84)</f>
        <v>0</v>
      </c>
      <c r="AY85" s="83"/>
      <c r="AZ85" s="83"/>
      <c r="BA85" s="201">
        <f>SUM(BA82:BA84)</f>
        <v>0</v>
      </c>
      <c r="BB85" s="83"/>
      <c r="BC85" s="83"/>
      <c r="BD85" s="201">
        <f>SUM(BD82:BD84)</f>
        <v>0</v>
      </c>
      <c r="BE85" s="83"/>
      <c r="BF85" s="83"/>
      <c r="BG85" s="201">
        <f>SUM(BG82:BG84)</f>
        <v>0</v>
      </c>
      <c r="BH85" s="83"/>
      <c r="BI85" s="83"/>
      <c r="BJ85" s="201">
        <f>SUM(BJ82:BJ84)</f>
        <v>0</v>
      </c>
      <c r="BK85" s="83"/>
      <c r="BL85" s="83"/>
      <c r="BM85" s="201">
        <f>SUM(BM82:BM84)</f>
        <v>0</v>
      </c>
      <c r="BN85" s="83"/>
      <c r="BO85" s="83"/>
      <c r="BP85" s="83"/>
      <c r="BQ85" s="201">
        <f>SUM(BQ82:BQ84)</f>
        <v>0</v>
      </c>
      <c r="BR85" s="83"/>
      <c r="BS85" s="83"/>
      <c r="BT85" s="83"/>
      <c r="BU85" s="154">
        <f>IF(ROUND(BQ85-'BC Budget Summary'!F18,2)=0,0,"Check calculation again!")</f>
        <v>0</v>
      </c>
    </row>
    <row r="89" spans="1:74">
      <c r="H89" s="200"/>
    </row>
    <row r="90" spans="1:74">
      <c r="H90" s="203"/>
    </row>
    <row r="91" spans="1:74">
      <c r="H91" s="200"/>
    </row>
  </sheetData>
  <sheetProtection algorithmName="SHA-512" hashValue="0uEg40BgejlYhMh54lRxCrVhZyeGVpjxbqk8rTCrhc1FcP6RIl86iMjYLJ8cjR5y6XSgn//IqxlP7rHFRndkGQ==" saltValue="45m9niQStwLKk7CwXRQUIQ==" spinCount="100000" sheet="1" objects="1" scenarios="1"/>
  <mergeCells count="37">
    <mergeCell ref="A30:G30"/>
    <mergeCell ref="A83:B83"/>
    <mergeCell ref="A84:B84"/>
    <mergeCell ref="A85:G85"/>
    <mergeCell ref="A76:G76"/>
    <mergeCell ref="A82:G82"/>
    <mergeCell ref="A53:D53"/>
    <mergeCell ref="A54:D54"/>
    <mergeCell ref="A55:D55"/>
    <mergeCell ref="A38:G38"/>
    <mergeCell ref="A73:G73"/>
    <mergeCell ref="A71:F71"/>
    <mergeCell ref="B67:D67"/>
    <mergeCell ref="B68:F68"/>
    <mergeCell ref="B69:F69"/>
    <mergeCell ref="B70:F70"/>
    <mergeCell ref="A60:G60"/>
    <mergeCell ref="BP2:BU2"/>
    <mergeCell ref="BP6:BU6"/>
    <mergeCell ref="A3:G3"/>
    <mergeCell ref="A4:G4"/>
    <mergeCell ref="A2:G2"/>
    <mergeCell ref="A58:D58"/>
    <mergeCell ref="A39:G39"/>
    <mergeCell ref="A40:G40"/>
    <mergeCell ref="A43:D43"/>
    <mergeCell ref="A45:D45"/>
    <mergeCell ref="A46:D46"/>
    <mergeCell ref="A47:D47"/>
    <mergeCell ref="A48:D48"/>
    <mergeCell ref="A49:D49"/>
    <mergeCell ref="A50:D50"/>
    <mergeCell ref="A44:B44"/>
    <mergeCell ref="A56:D56"/>
    <mergeCell ref="A57:D57"/>
    <mergeCell ref="A51:D51"/>
    <mergeCell ref="A52:D52"/>
  </mergeCells>
  <dataValidations count="6">
    <dataValidation type="list" allowBlank="1" showInputMessage="1" showErrorMessage="1" sqref="C8:C27" xr:uid="{F4DFB8D4-E540-470C-B75F-541D195CBE63}">
      <formula1>"'00,'01,'02"</formula1>
    </dataValidation>
    <dataValidation type="list" allowBlank="1" showInputMessage="1" showErrorMessage="1" sqref="G46:G59" xr:uid="{88D77C23-0208-45DF-89DF-BBD1BE694E9D}">
      <formula1>"'03,'05,'06"</formula1>
    </dataValidation>
    <dataValidation type="list" allowBlank="1" showInputMessage="1" showErrorMessage="1" promptTitle="Fixed or Variable Cost" prompt="For fixed cost, allocate % of the cost to specific service rate in column &quot;Fixed Cost Alloc. R#&quot; by clicking &quot;+&quot; sign at the top of Column._x000a__x000a_For variable cost, indicate if it applies to each rate by choosing Yes or No in the &quot;Fixed Cost Alloc. R#&quot; column." sqref="E59" xr:uid="{7C82A6AB-D110-411B-ABDB-0584D6787AA1}">
      <formula1>"'Variable, 'Fixed"</formula1>
    </dataValidation>
    <dataValidation type="list" allowBlank="1" showInputMessage="1" sqref="I46:I59 L46:L58 O46:O58 R46:R58 U46:U58 X46:X58 AA46:AA58 AD46:AD58 AG46:AG58 AJ46:AJ58 AM46:AM58 AP46:AP58 AS46:AS58 AV46:AV58 AY46:AY58 BB46:BB58 BE46:BE58 BH46:BH58 BK46:BK58 BN46:BN58" xr:uid="{3EA38904-2B31-448C-860C-927AD03BCF58}">
      <formula1>"Yes,No"</formula1>
    </dataValidation>
    <dataValidation type="list" allowBlank="1" showInputMessage="1" showErrorMessage="1" promptTitle="Fixed or Variable Cost" prompt="For fixed cost, allocate % of the cost to specific service rate in the &quot;Fixed -%&quot; column._x000a__x000a_For variable cost, indicate if it applies to each rate by choosing Yes or No in the &quot;Variable - Yes/No&quot; column." sqref="E46:E58" xr:uid="{F59EE3DE-DA59-44A9-8E92-14C808FB7D30}">
      <formula1>"'Variable, 'Fixed"</formula1>
    </dataValidation>
    <dataValidation allowBlank="1" showInputMessage="1" showErrorMessage="1" promptTitle="External Rate" prompt="Your external rate must be equal or above minimum external rate (with 38% overhead recovery included)." sqref="H78 K78 N78 Q78 T78 W78 Z78 AC78 AF78 AI78 AL78 AO78 AR78 AU78 AX78 BA78 BD78 BG78 BJ78 BM78" xr:uid="{438665E6-F1B2-4173-AB03-2DFB4BF8F354}"/>
  </dataValidations>
  <pageMargins left="0.7" right="0.7" top="0.75" bottom="0.75" header="0.3" footer="0.3"/>
  <pageSetup orientation="portrait" r:id="rId1"/>
  <ignoredErrors>
    <ignoredError sqref="G9:G27 BQ38:BQ39 H45:H58 BQ44:BQ58 BM45:BM58 BJ45:BJ58 BG45:BG58 BD45:BD58 BA45:BA58 AX45:AX58 AU45:AU58 AR45:AR58 AO45:AO58 AL45:AL58 AI45:AI58 AF45:AF58 AC45:AC58 Z45:Z58 W45:W58 T45:T58 Q45:Q58 N45:N58 K45:K58 H78 K78 N78 Q78 T78 W78 Z78 AC78 AF78 AI78 AL78 AO78 AR78 AU78 AX78 BA78 BD78 BG78 BJ78 BM78 D44 G8" unlockedFormula="1"/>
    <ignoredError sqref="K31:K34 N31:N34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79E7AC-F522-420A-8AC3-E366629930C4}">
          <x14:formula1>
            <xm:f>Instructions!$N$4:$N$12</xm:f>
          </x14:formula1>
          <xm:sqref>E8:E27</xm:sqref>
        </x14:dataValidation>
        <x14:dataValidation type="list" allowBlank="1" showInputMessage="1" showErrorMessage="1" xr:uid="{B82C4975-A0F1-448C-9BF8-84D8C716A50A}">
          <x14:formula1>
            <xm:f>Keys!$A$2:$A$14</xm:f>
          </x14:formula1>
          <xm:sqref>H3 K3 N3 Q3 T3 W3 Z3 AC3 AF3 AI3 AL3 AO3 AR3 AU3 AX3 BA3 BD3 BG3 BJ3 BM3</xm:sqref>
        </x14:dataValidation>
        <x14:dataValidation type="list" allowBlank="1" showInputMessage="1" showErrorMessage="1" xr:uid="{780491DF-4263-473B-8CD2-BABC67F78784}">
          <x14:formula1>
            <xm:f>Keys!$C$2:$C$14</xm:f>
          </x14:formula1>
          <xm:sqref>F67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8B46A-2E09-4C24-9EA1-72F0FA5C4617}">
  <sheetPr>
    <tabColor theme="9" tint="-0.499984740745262"/>
  </sheetPr>
  <dimension ref="A1:P37"/>
  <sheetViews>
    <sheetView workbookViewId="0">
      <pane ySplit="1" topLeftCell="A2" activePane="bottomLeft" state="frozen"/>
      <selection pane="bottomLeft" activeCell="F4" sqref="F4:O11"/>
    </sheetView>
  </sheetViews>
  <sheetFormatPr defaultColWidth="9.33203125" defaultRowHeight="14.4" outlineLevelRow="1"/>
  <cols>
    <col min="1" max="1" width="26.33203125" style="46" bestFit="1" customWidth="1"/>
    <col min="2" max="2" width="5.44140625" style="46" customWidth="1"/>
    <col min="3" max="3" width="23.6640625" style="46" customWidth="1"/>
    <col min="4" max="5" width="12.6640625" style="46" customWidth="1"/>
    <col min="6" max="6" width="9.33203125" style="46"/>
    <col min="7" max="7" width="11.6640625" style="46" customWidth="1"/>
    <col min="8" max="8" width="2.6640625" style="46" customWidth="1"/>
    <col min="9" max="9" width="11.6640625" style="46" customWidth="1"/>
    <col min="10" max="10" width="8.6640625" style="46" customWidth="1"/>
    <col min="11" max="11" width="2.6640625" style="46" customWidth="1"/>
    <col min="12" max="12" width="12.44140625" style="46" customWidth="1"/>
    <col min="13" max="13" width="13.33203125" style="46" customWidth="1"/>
    <col min="14" max="15" width="9.33203125" style="46"/>
    <col min="16" max="16" width="2.6640625" style="46" customWidth="1"/>
    <col min="17" max="16384" width="9.33203125" style="46"/>
  </cols>
  <sheetData>
    <row r="1" spans="1:16" ht="18">
      <c r="A1" s="440" t="s">
        <v>191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2"/>
    </row>
    <row r="2" spans="1:16">
      <c r="A2" s="253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54"/>
    </row>
    <row r="3" spans="1:16">
      <c r="A3" s="255" t="str">
        <f>'BC Budget Summary'!A1</f>
        <v>Form last updated: 06/04/2024</v>
      </c>
      <c r="B3" s="246"/>
      <c r="C3" s="246"/>
      <c r="D3" s="246"/>
      <c r="E3" s="246"/>
      <c r="F3" s="252" t="s">
        <v>40</v>
      </c>
      <c r="G3" s="246"/>
      <c r="H3" s="246"/>
      <c r="I3" s="246"/>
      <c r="J3" s="246"/>
      <c r="K3" s="246"/>
      <c r="L3" s="246"/>
      <c r="M3" s="246"/>
      <c r="N3" s="246"/>
      <c r="O3" s="246"/>
      <c r="P3" s="254"/>
    </row>
    <row r="4" spans="1:16">
      <c r="A4" s="253" t="s">
        <v>36</v>
      </c>
      <c r="B4" s="443">
        <f>'BC Budget Summary'!B2:D2</f>
        <v>0</v>
      </c>
      <c r="C4" s="444"/>
      <c r="D4" s="445"/>
      <c r="E4" s="246"/>
      <c r="F4" s="446">
        <f>'BC Budget Summary'!F2</f>
        <v>0</v>
      </c>
      <c r="G4" s="447"/>
      <c r="H4" s="447"/>
      <c r="I4" s="447"/>
      <c r="J4" s="447"/>
      <c r="K4" s="447"/>
      <c r="L4" s="447"/>
      <c r="M4" s="447"/>
      <c r="N4" s="447"/>
      <c r="O4" s="448"/>
      <c r="P4" s="254"/>
    </row>
    <row r="5" spans="1:16">
      <c r="A5" s="253" t="s">
        <v>30</v>
      </c>
      <c r="B5" s="443">
        <f>'BC Budget Summary'!B3:D3</f>
        <v>0</v>
      </c>
      <c r="C5" s="444"/>
      <c r="D5" s="445"/>
      <c r="E5" s="246"/>
      <c r="F5" s="449"/>
      <c r="G5" s="450"/>
      <c r="H5" s="450"/>
      <c r="I5" s="450"/>
      <c r="J5" s="450"/>
      <c r="K5" s="450"/>
      <c r="L5" s="450"/>
      <c r="M5" s="450"/>
      <c r="N5" s="450"/>
      <c r="O5" s="451"/>
      <c r="P5" s="254"/>
    </row>
    <row r="6" spans="1:16">
      <c r="A6" s="253" t="s">
        <v>29</v>
      </c>
      <c r="B6" s="443">
        <f>'BC Budget Summary'!B4:D4</f>
        <v>0</v>
      </c>
      <c r="C6" s="444"/>
      <c r="D6" s="445"/>
      <c r="E6" s="246"/>
      <c r="F6" s="449"/>
      <c r="G6" s="450"/>
      <c r="H6" s="450"/>
      <c r="I6" s="450"/>
      <c r="J6" s="450"/>
      <c r="K6" s="450"/>
      <c r="L6" s="450"/>
      <c r="M6" s="450"/>
      <c r="N6" s="450"/>
      <c r="O6" s="451"/>
      <c r="P6" s="254"/>
    </row>
    <row r="7" spans="1:16">
      <c r="A7" s="253" t="s">
        <v>44</v>
      </c>
      <c r="B7" s="455">
        <f>'BC Budget Summary'!B5:D5</f>
        <v>0</v>
      </c>
      <c r="C7" s="456"/>
      <c r="D7" s="457"/>
      <c r="E7" s="246"/>
      <c r="F7" s="449"/>
      <c r="G7" s="450"/>
      <c r="H7" s="450"/>
      <c r="I7" s="450"/>
      <c r="J7" s="450"/>
      <c r="K7" s="450"/>
      <c r="L7" s="450"/>
      <c r="M7" s="450"/>
      <c r="N7" s="450"/>
      <c r="O7" s="451"/>
      <c r="P7" s="254"/>
    </row>
    <row r="8" spans="1:16">
      <c r="A8" s="253" t="s">
        <v>23</v>
      </c>
      <c r="B8" s="443">
        <f>'BC Budget Summary'!B6:D6</f>
        <v>0</v>
      </c>
      <c r="C8" s="444"/>
      <c r="D8" s="445"/>
      <c r="E8" s="246"/>
      <c r="F8" s="449"/>
      <c r="G8" s="450"/>
      <c r="H8" s="450"/>
      <c r="I8" s="450"/>
      <c r="J8" s="450"/>
      <c r="K8" s="450"/>
      <c r="L8" s="450"/>
      <c r="M8" s="450"/>
      <c r="N8" s="450"/>
      <c r="O8" s="451"/>
      <c r="P8" s="254"/>
    </row>
    <row r="9" spans="1:16">
      <c r="A9" s="253" t="s">
        <v>24</v>
      </c>
      <c r="B9" s="458">
        <f>'BC Budget Summary'!B7:D7</f>
        <v>0</v>
      </c>
      <c r="C9" s="459"/>
      <c r="D9" s="460"/>
      <c r="E9" s="246"/>
      <c r="F9" s="449"/>
      <c r="G9" s="450"/>
      <c r="H9" s="450"/>
      <c r="I9" s="450"/>
      <c r="J9" s="450"/>
      <c r="K9" s="450"/>
      <c r="L9" s="450"/>
      <c r="M9" s="450"/>
      <c r="N9" s="450"/>
      <c r="O9" s="451"/>
      <c r="P9" s="254"/>
    </row>
    <row r="10" spans="1:16">
      <c r="A10" s="253" t="s">
        <v>25</v>
      </c>
      <c r="B10" s="443">
        <f>'BC Budget Summary'!B8:D8</f>
        <v>0</v>
      </c>
      <c r="C10" s="444"/>
      <c r="D10" s="445"/>
      <c r="E10" s="246"/>
      <c r="F10" s="449"/>
      <c r="G10" s="450"/>
      <c r="H10" s="450"/>
      <c r="I10" s="450"/>
      <c r="J10" s="450"/>
      <c r="K10" s="450"/>
      <c r="L10" s="450"/>
      <c r="M10" s="450"/>
      <c r="N10" s="450"/>
      <c r="O10" s="451"/>
      <c r="P10" s="254"/>
    </row>
    <row r="11" spans="1:16">
      <c r="A11" s="253" t="s">
        <v>41</v>
      </c>
      <c r="B11" s="443">
        <f>'BC Budget Summary'!B9:D9</f>
        <v>0</v>
      </c>
      <c r="C11" s="444"/>
      <c r="D11" s="445"/>
      <c r="E11" s="246"/>
      <c r="F11" s="452"/>
      <c r="G11" s="453"/>
      <c r="H11" s="453"/>
      <c r="I11" s="453"/>
      <c r="J11" s="453"/>
      <c r="K11" s="453"/>
      <c r="L11" s="453"/>
      <c r="M11" s="453"/>
      <c r="N11" s="453"/>
      <c r="O11" s="454"/>
      <c r="P11" s="254"/>
    </row>
    <row r="12" spans="1:16">
      <c r="A12" s="253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54"/>
    </row>
    <row r="13" spans="1:16">
      <c r="A13" s="253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54"/>
    </row>
    <row r="14" spans="1:16">
      <c r="A14" s="256"/>
      <c r="B14" s="244"/>
      <c r="C14" s="439"/>
      <c r="D14" s="439"/>
      <c r="E14" s="439"/>
      <c r="F14" s="439"/>
      <c r="G14" s="439"/>
      <c r="H14" s="439"/>
      <c r="I14" s="439"/>
      <c r="J14" s="245"/>
      <c r="K14" s="245"/>
      <c r="L14" s="245"/>
      <c r="M14" s="245"/>
      <c r="N14" s="246"/>
      <c r="O14" s="246"/>
      <c r="P14" s="254"/>
    </row>
    <row r="15" spans="1:16" ht="36">
      <c r="A15" s="286" t="s">
        <v>268</v>
      </c>
      <c r="B15" s="246"/>
      <c r="C15" s="247" t="s">
        <v>192</v>
      </c>
      <c r="D15" s="266" t="s">
        <v>269</v>
      </c>
      <c r="E15" s="261" t="s">
        <v>190</v>
      </c>
      <c r="F15" s="257"/>
      <c r="G15" s="248" t="s">
        <v>195</v>
      </c>
      <c r="H15" s="249"/>
      <c r="I15" s="249" t="s">
        <v>279</v>
      </c>
      <c r="J15" s="249" t="s">
        <v>280</v>
      </c>
      <c r="K15" s="249"/>
      <c r="L15" s="249" t="s">
        <v>281</v>
      </c>
      <c r="M15" s="249" t="s">
        <v>282</v>
      </c>
      <c r="N15" s="246"/>
      <c r="O15" s="246"/>
      <c r="P15" s="254"/>
    </row>
    <row r="16" spans="1:16">
      <c r="A16" s="253"/>
      <c r="B16" s="246"/>
      <c r="C16" s="247"/>
      <c r="D16" s="247"/>
      <c r="E16" s="248"/>
      <c r="F16" s="249"/>
      <c r="G16" s="249"/>
      <c r="H16" s="249"/>
      <c r="I16" s="249"/>
      <c r="J16" s="244"/>
      <c r="K16" s="244"/>
      <c r="L16" s="249"/>
      <c r="M16" s="244"/>
      <c r="N16" s="246"/>
      <c r="O16" s="246"/>
      <c r="P16" s="254"/>
    </row>
    <row r="17" spans="1:16">
      <c r="A17" s="327">
        <v>1</v>
      </c>
      <c r="B17" s="250">
        <v>1</v>
      </c>
      <c r="C17" s="326" t="str">
        <f>INDEX('BC Budget Details'!$2:$2,MATCH('BC Price List'!$A17,'BC Budget Details'!$1:$1,0))</f>
        <v>BC Service Title 1</v>
      </c>
      <c r="D17" s="326">
        <f>INDEX('BC Budget Details'!$3:$3,MATCH('BC Price List'!$A17,'BC Budget Details'!$1:$1,0))</f>
        <v>0</v>
      </c>
      <c r="E17" s="326">
        <f>INDEX('BC Budget Details'!$4:$4,MATCH('BC Price List'!$A17,'BC Budget Details'!$1:$1,0))</f>
        <v>0</v>
      </c>
      <c r="F17" s="251"/>
      <c r="G17" s="265">
        <f>INDEX('BC Budget Details'!$76:$76,MATCH('BC Price List'!$A17,'BC Budget Details'!$1:$1,0))</f>
        <v>0</v>
      </c>
      <c r="H17" s="251"/>
      <c r="I17" s="267">
        <f>INDEX('BC Budget Details'!$77:$77,MATCH('BC Price List'!$A17,'BC Budget Details'!$1:$1,0))</f>
        <v>0</v>
      </c>
      <c r="J17" s="268">
        <f>INDEX('BC Budget Details'!$38:$38,MATCH('BC Price List'!$A17,'BC Budget Details'!$1:$1,0))</f>
        <v>0</v>
      </c>
      <c r="K17" s="268"/>
      <c r="L17" s="267">
        <f>INDEX('BC Budget Details'!$78:$78,MATCH('BC Price List'!$A17,'BC Budget Details'!$1:$1,0))</f>
        <v>0</v>
      </c>
      <c r="M17" s="268">
        <f>INDEX('BC Budget Details'!$39:$39,MATCH('BC Price List'!$A17,'BC Budget Details'!$1:$1,0))</f>
        <v>0</v>
      </c>
      <c r="N17" s="246"/>
      <c r="O17" s="246"/>
      <c r="P17" s="254"/>
    </row>
    <row r="18" spans="1:16">
      <c r="A18" s="327">
        <v>2</v>
      </c>
      <c r="B18" s="250">
        <v>2</v>
      </c>
      <c r="C18" s="326" t="str">
        <f>INDEX('BC Budget Details'!$2:$2,MATCH('BC Price List'!$A18,'BC Budget Details'!$1:$1,0))</f>
        <v xml:space="preserve">BC Service Title 2 </v>
      </c>
      <c r="D18" s="326">
        <f>INDEX('BC Budget Details'!$3:$3,MATCH('BC Price List'!$A18,'BC Budget Details'!$1:$1,0))</f>
        <v>0</v>
      </c>
      <c r="E18" s="326">
        <f>INDEX('BC Budget Details'!$4:$4,MATCH('BC Price List'!$A18,'BC Budget Details'!$1:$1,0))</f>
        <v>0</v>
      </c>
      <c r="F18" s="251"/>
      <c r="G18" s="265">
        <f>INDEX('BC Budget Details'!$76:$76,MATCH('BC Price List'!$A18,'BC Budget Details'!$1:$1,0))</f>
        <v>0</v>
      </c>
      <c r="H18" s="251"/>
      <c r="I18" s="267">
        <f>INDEX('BC Budget Details'!$77:$77,MATCH('BC Price List'!$A18,'BC Budget Details'!$1:$1,0))</f>
        <v>0</v>
      </c>
      <c r="J18" s="268">
        <f>INDEX('BC Budget Details'!$38:$38,MATCH('BC Price List'!$A18,'BC Budget Details'!$1:$1,0))</f>
        <v>0</v>
      </c>
      <c r="K18" s="268"/>
      <c r="L18" s="267">
        <f>INDEX('BC Budget Details'!$78:$78,MATCH('BC Price List'!$A18,'BC Budget Details'!$1:$1,0))</f>
        <v>0</v>
      </c>
      <c r="M18" s="268">
        <f>INDEX('BC Budget Details'!$39:$39,MATCH('BC Price List'!$A18,'BC Budget Details'!$1:$1,0))</f>
        <v>0</v>
      </c>
      <c r="N18" s="246"/>
      <c r="O18" s="246"/>
      <c r="P18" s="254"/>
    </row>
    <row r="19" spans="1:16">
      <c r="A19" s="327">
        <v>3</v>
      </c>
      <c r="B19" s="250">
        <v>3</v>
      </c>
      <c r="C19" s="326" t="str">
        <f>INDEX('BC Budget Details'!$2:$2,MATCH('BC Price List'!$A19,'BC Budget Details'!$1:$1,0))</f>
        <v xml:space="preserve">BC Service Title 3 </v>
      </c>
      <c r="D19" s="326">
        <f>INDEX('BC Budget Details'!$3:$3,MATCH('BC Price List'!$A19,'BC Budget Details'!$1:$1,0))</f>
        <v>0</v>
      </c>
      <c r="E19" s="326">
        <f>INDEX('BC Budget Details'!$4:$4,MATCH('BC Price List'!$A19,'BC Budget Details'!$1:$1,0))</f>
        <v>0</v>
      </c>
      <c r="F19" s="251"/>
      <c r="G19" s="265">
        <f>INDEX('BC Budget Details'!$76:$76,MATCH('BC Price List'!$A19,'BC Budget Details'!$1:$1,0))</f>
        <v>0</v>
      </c>
      <c r="H19" s="251"/>
      <c r="I19" s="267">
        <f>INDEX('BC Budget Details'!$77:$77,MATCH('BC Price List'!$A19,'BC Budget Details'!$1:$1,0))</f>
        <v>0</v>
      </c>
      <c r="J19" s="268">
        <f>INDEX('BC Budget Details'!$38:$38,MATCH('BC Price List'!$A19,'BC Budget Details'!$1:$1,0))</f>
        <v>0</v>
      </c>
      <c r="K19" s="268"/>
      <c r="L19" s="267">
        <f>INDEX('BC Budget Details'!$78:$78,MATCH('BC Price List'!$A19,'BC Budget Details'!$1:$1,0))</f>
        <v>0</v>
      </c>
      <c r="M19" s="268">
        <f>INDEX('BC Budget Details'!$39:$39,MATCH('BC Price List'!$A19,'BC Budget Details'!$1:$1,0))</f>
        <v>0</v>
      </c>
      <c r="N19" s="246"/>
      <c r="O19" s="246"/>
      <c r="P19" s="254"/>
    </row>
    <row r="20" spans="1:16">
      <c r="A20" s="327">
        <v>4</v>
      </c>
      <c r="B20" s="250">
        <v>4</v>
      </c>
      <c r="C20" s="326" t="str">
        <f>INDEX('BC Budget Details'!$2:$2,MATCH('BC Price List'!$A20,'BC Budget Details'!$1:$1,0))</f>
        <v xml:space="preserve">BC Service Title 4 </v>
      </c>
      <c r="D20" s="326">
        <f>INDEX('BC Budget Details'!$3:$3,MATCH('BC Price List'!$A20,'BC Budget Details'!$1:$1,0))</f>
        <v>0</v>
      </c>
      <c r="E20" s="326">
        <f>INDEX('BC Budget Details'!$4:$4,MATCH('BC Price List'!$A20,'BC Budget Details'!$1:$1,0))</f>
        <v>0</v>
      </c>
      <c r="F20" s="251"/>
      <c r="G20" s="265">
        <f>INDEX('BC Budget Details'!$76:$76,MATCH('BC Price List'!$A20,'BC Budget Details'!$1:$1,0))</f>
        <v>0</v>
      </c>
      <c r="H20" s="251"/>
      <c r="I20" s="267">
        <f>INDEX('BC Budget Details'!$77:$77,MATCH('BC Price List'!$A20,'BC Budget Details'!$1:$1,0))</f>
        <v>0</v>
      </c>
      <c r="J20" s="268">
        <f>INDEX('BC Budget Details'!$38:$38,MATCH('BC Price List'!$A20,'BC Budget Details'!$1:$1,0))</f>
        <v>0</v>
      </c>
      <c r="K20" s="268"/>
      <c r="L20" s="267">
        <f>INDEX('BC Budget Details'!$78:$78,MATCH('BC Price List'!$A20,'BC Budget Details'!$1:$1,0))</f>
        <v>0</v>
      </c>
      <c r="M20" s="268">
        <f>INDEX('BC Budget Details'!$39:$39,MATCH('BC Price List'!$A20,'BC Budget Details'!$1:$1,0))</f>
        <v>0</v>
      </c>
      <c r="N20" s="246"/>
      <c r="O20" s="246"/>
      <c r="P20" s="254"/>
    </row>
    <row r="21" spans="1:16">
      <c r="A21" s="327">
        <v>5</v>
      </c>
      <c r="B21" s="250">
        <v>5</v>
      </c>
      <c r="C21" s="326" t="str">
        <f>INDEX('BC Budget Details'!$2:$2,MATCH('BC Price List'!$A21,'BC Budget Details'!$1:$1,0))</f>
        <v xml:space="preserve">BC Service Title 5 </v>
      </c>
      <c r="D21" s="326">
        <f>INDEX('BC Budget Details'!$3:$3,MATCH('BC Price List'!$A21,'BC Budget Details'!$1:$1,0))</f>
        <v>0</v>
      </c>
      <c r="E21" s="326">
        <f>INDEX('BC Budget Details'!$4:$4,MATCH('BC Price List'!$A21,'BC Budget Details'!$1:$1,0))</f>
        <v>0</v>
      </c>
      <c r="F21" s="251"/>
      <c r="G21" s="265">
        <f>INDEX('BC Budget Details'!$76:$76,MATCH('BC Price List'!$A21,'BC Budget Details'!$1:$1,0))</f>
        <v>0</v>
      </c>
      <c r="H21" s="251"/>
      <c r="I21" s="267">
        <f>INDEX('BC Budget Details'!$77:$77,MATCH('BC Price List'!$A21,'BC Budget Details'!$1:$1,0))</f>
        <v>0</v>
      </c>
      <c r="J21" s="268">
        <f>INDEX('BC Budget Details'!$38:$38,MATCH('BC Price List'!$A21,'BC Budget Details'!$1:$1,0))</f>
        <v>0</v>
      </c>
      <c r="K21" s="268"/>
      <c r="L21" s="267">
        <f>INDEX('BC Budget Details'!$78:$78,MATCH('BC Price List'!$A21,'BC Budget Details'!$1:$1,0))</f>
        <v>0</v>
      </c>
      <c r="M21" s="268">
        <f>INDEX('BC Budget Details'!$39:$39,MATCH('BC Price List'!$A21,'BC Budget Details'!$1:$1,0))</f>
        <v>0</v>
      </c>
      <c r="N21" s="246"/>
      <c r="O21" s="246"/>
      <c r="P21" s="254"/>
    </row>
    <row r="22" spans="1:16" outlineLevel="1">
      <c r="A22" s="327">
        <v>6</v>
      </c>
      <c r="B22" s="250">
        <v>6</v>
      </c>
      <c r="C22" s="326" t="str">
        <f>INDEX('BC Budget Details'!$2:$2,MATCH('BC Price List'!$A22,'BC Budget Details'!$1:$1,0))</f>
        <v xml:space="preserve">BC Service Title 6 </v>
      </c>
      <c r="D22" s="326">
        <f>INDEX('BC Budget Details'!$3:$3,MATCH('BC Price List'!$A22,'BC Budget Details'!$1:$1,0))</f>
        <v>0</v>
      </c>
      <c r="E22" s="326">
        <f>INDEX('BC Budget Details'!$4:$4,MATCH('BC Price List'!$A22,'BC Budget Details'!$1:$1,0))</f>
        <v>0</v>
      </c>
      <c r="F22" s="251"/>
      <c r="G22" s="265">
        <f>INDEX('BC Budget Details'!$76:$76,MATCH('BC Price List'!$A22,'BC Budget Details'!$1:$1,0))</f>
        <v>0</v>
      </c>
      <c r="H22" s="251"/>
      <c r="I22" s="267">
        <f>INDEX('BC Budget Details'!$77:$77,MATCH('BC Price List'!$A22,'BC Budget Details'!$1:$1,0))</f>
        <v>0</v>
      </c>
      <c r="J22" s="268">
        <f>INDEX('BC Budget Details'!$38:$38,MATCH('BC Price List'!$A22,'BC Budget Details'!$1:$1,0))</f>
        <v>0</v>
      </c>
      <c r="K22" s="268"/>
      <c r="L22" s="267">
        <f>INDEX('BC Budget Details'!$78:$78,MATCH('BC Price List'!$A22,'BC Budget Details'!$1:$1,0))</f>
        <v>0</v>
      </c>
      <c r="M22" s="268">
        <f>INDEX('BC Budget Details'!$39:$39,MATCH('BC Price List'!$A22,'BC Budget Details'!$1:$1,0))</f>
        <v>0</v>
      </c>
      <c r="N22" s="246"/>
      <c r="O22" s="246"/>
      <c r="P22" s="254"/>
    </row>
    <row r="23" spans="1:16" outlineLevel="1">
      <c r="A23" s="327">
        <v>7</v>
      </c>
      <c r="B23" s="250">
        <v>7</v>
      </c>
      <c r="C23" s="326" t="str">
        <f>INDEX('BC Budget Details'!$2:$2,MATCH('BC Price List'!$A23,'BC Budget Details'!$1:$1,0))</f>
        <v xml:space="preserve">BC Service Title 7 </v>
      </c>
      <c r="D23" s="326">
        <f>INDEX('BC Budget Details'!$3:$3,MATCH('BC Price List'!$A23,'BC Budget Details'!$1:$1,0))</f>
        <v>0</v>
      </c>
      <c r="E23" s="326">
        <f>INDEX('BC Budget Details'!$4:$4,MATCH('BC Price List'!$A23,'BC Budget Details'!$1:$1,0))</f>
        <v>0</v>
      </c>
      <c r="F23" s="251"/>
      <c r="G23" s="265">
        <f>INDEX('BC Budget Details'!$76:$76,MATCH('BC Price List'!$A23,'BC Budget Details'!$1:$1,0))</f>
        <v>0</v>
      </c>
      <c r="H23" s="251"/>
      <c r="I23" s="267">
        <f>INDEX('BC Budget Details'!$77:$77,MATCH('BC Price List'!$A23,'BC Budget Details'!$1:$1,0))</f>
        <v>0</v>
      </c>
      <c r="J23" s="268">
        <f>INDEX('BC Budget Details'!$38:$38,MATCH('BC Price List'!$A23,'BC Budget Details'!$1:$1,0))</f>
        <v>0</v>
      </c>
      <c r="K23" s="268"/>
      <c r="L23" s="267">
        <f>INDEX('BC Budget Details'!$78:$78,MATCH('BC Price List'!$A23,'BC Budget Details'!$1:$1,0))</f>
        <v>0</v>
      </c>
      <c r="M23" s="268">
        <f>INDEX('BC Budget Details'!$39:$39,MATCH('BC Price List'!$A23,'BC Budget Details'!$1:$1,0))</f>
        <v>0</v>
      </c>
      <c r="N23" s="246"/>
      <c r="O23" s="246"/>
      <c r="P23" s="254"/>
    </row>
    <row r="24" spans="1:16" outlineLevel="1">
      <c r="A24" s="327">
        <v>8</v>
      </c>
      <c r="B24" s="250">
        <v>8</v>
      </c>
      <c r="C24" s="326" t="str">
        <f>INDEX('BC Budget Details'!$2:$2,MATCH('BC Price List'!$A24,'BC Budget Details'!$1:$1,0))</f>
        <v xml:space="preserve">BC Service Title 8 </v>
      </c>
      <c r="D24" s="326">
        <f>INDEX('BC Budget Details'!$3:$3,MATCH('BC Price List'!$A24,'BC Budget Details'!$1:$1,0))</f>
        <v>0</v>
      </c>
      <c r="E24" s="326">
        <f>INDEX('BC Budget Details'!$4:$4,MATCH('BC Price List'!$A24,'BC Budget Details'!$1:$1,0))</f>
        <v>0</v>
      </c>
      <c r="F24" s="251"/>
      <c r="G24" s="265">
        <f>INDEX('BC Budget Details'!$76:$76,MATCH('BC Price List'!$A24,'BC Budget Details'!$1:$1,0))</f>
        <v>0</v>
      </c>
      <c r="H24" s="251"/>
      <c r="I24" s="267">
        <f>INDEX('BC Budget Details'!$77:$77,MATCH('BC Price List'!$A24,'BC Budget Details'!$1:$1,0))</f>
        <v>0</v>
      </c>
      <c r="J24" s="268">
        <f>INDEX('BC Budget Details'!$38:$38,MATCH('BC Price List'!$A24,'BC Budget Details'!$1:$1,0))</f>
        <v>0</v>
      </c>
      <c r="K24" s="268"/>
      <c r="L24" s="267">
        <f>INDEX('BC Budget Details'!$78:$78,MATCH('BC Price List'!$A24,'BC Budget Details'!$1:$1,0))</f>
        <v>0</v>
      </c>
      <c r="M24" s="268">
        <f>INDEX('BC Budget Details'!$39:$39,MATCH('BC Price List'!$A24,'BC Budget Details'!$1:$1,0))</f>
        <v>0</v>
      </c>
      <c r="N24" s="246"/>
      <c r="O24" s="246"/>
      <c r="P24" s="254"/>
    </row>
    <row r="25" spans="1:16" outlineLevel="1">
      <c r="A25" s="327">
        <v>9</v>
      </c>
      <c r="B25" s="250">
        <v>9</v>
      </c>
      <c r="C25" s="326" t="str">
        <f>INDEX('BC Budget Details'!$2:$2,MATCH('BC Price List'!$A25,'BC Budget Details'!$1:$1,0))</f>
        <v xml:space="preserve">BC Service Title 9 </v>
      </c>
      <c r="D25" s="326">
        <f>INDEX('BC Budget Details'!$3:$3,MATCH('BC Price List'!$A25,'BC Budget Details'!$1:$1,0))</f>
        <v>0</v>
      </c>
      <c r="E25" s="326">
        <f>INDEX('BC Budget Details'!$4:$4,MATCH('BC Price List'!$A25,'BC Budget Details'!$1:$1,0))</f>
        <v>0</v>
      </c>
      <c r="F25" s="251"/>
      <c r="G25" s="265">
        <f>INDEX('BC Budget Details'!$76:$76,MATCH('BC Price List'!$A25,'BC Budget Details'!$1:$1,0))</f>
        <v>0</v>
      </c>
      <c r="H25" s="251"/>
      <c r="I25" s="267">
        <f>INDEX('BC Budget Details'!$77:$77,MATCH('BC Price List'!$A25,'BC Budget Details'!$1:$1,0))</f>
        <v>0</v>
      </c>
      <c r="J25" s="268">
        <f>INDEX('BC Budget Details'!$38:$38,MATCH('BC Price List'!$A25,'BC Budget Details'!$1:$1,0))</f>
        <v>0</v>
      </c>
      <c r="K25" s="268"/>
      <c r="L25" s="267">
        <f>INDEX('BC Budget Details'!$78:$78,MATCH('BC Price List'!$A25,'BC Budget Details'!$1:$1,0))</f>
        <v>0</v>
      </c>
      <c r="M25" s="268">
        <f>INDEX('BC Budget Details'!$39:$39,MATCH('BC Price List'!$A25,'BC Budget Details'!$1:$1,0))</f>
        <v>0</v>
      </c>
      <c r="N25" s="246"/>
      <c r="O25" s="246"/>
      <c r="P25" s="254"/>
    </row>
    <row r="26" spans="1:16" outlineLevel="1">
      <c r="A26" s="327">
        <v>10</v>
      </c>
      <c r="B26" s="250">
        <v>10</v>
      </c>
      <c r="C26" s="326" t="str">
        <f>INDEX('BC Budget Details'!$2:$2,MATCH('BC Price List'!$A26,'BC Budget Details'!$1:$1,0))</f>
        <v xml:space="preserve">BC Service Title 10 </v>
      </c>
      <c r="D26" s="326">
        <f>INDEX('BC Budget Details'!$3:$3,MATCH('BC Price List'!$A26,'BC Budget Details'!$1:$1,0))</f>
        <v>0</v>
      </c>
      <c r="E26" s="326">
        <f>INDEX('BC Budget Details'!$4:$4,MATCH('BC Price List'!$A26,'BC Budget Details'!$1:$1,0))</f>
        <v>0</v>
      </c>
      <c r="F26" s="251"/>
      <c r="G26" s="265">
        <f>INDEX('BC Budget Details'!$76:$76,MATCH('BC Price List'!$A26,'BC Budget Details'!$1:$1,0))</f>
        <v>0</v>
      </c>
      <c r="H26" s="251"/>
      <c r="I26" s="267">
        <f>INDEX('BC Budget Details'!$77:$77,MATCH('BC Price List'!$A26,'BC Budget Details'!$1:$1,0))</f>
        <v>0</v>
      </c>
      <c r="J26" s="268">
        <f>INDEX('BC Budget Details'!$38:$38,MATCH('BC Price List'!$A26,'BC Budget Details'!$1:$1,0))</f>
        <v>0</v>
      </c>
      <c r="K26" s="268"/>
      <c r="L26" s="267">
        <f>INDEX('BC Budget Details'!$78:$78,MATCH('BC Price List'!$A26,'BC Budget Details'!$1:$1,0))</f>
        <v>0</v>
      </c>
      <c r="M26" s="268">
        <f>INDEX('BC Budget Details'!$39:$39,MATCH('BC Price List'!$A26,'BC Budget Details'!$1:$1,0))</f>
        <v>0</v>
      </c>
      <c r="N26" s="246"/>
      <c r="O26" s="246"/>
      <c r="P26" s="254"/>
    </row>
    <row r="27" spans="1:16" outlineLevel="1">
      <c r="A27" s="327">
        <v>11</v>
      </c>
      <c r="B27" s="250">
        <v>11</v>
      </c>
      <c r="C27" s="326" t="str">
        <f>INDEX('BC Budget Details'!$2:$2,MATCH('BC Price List'!$A27,'BC Budget Details'!$1:$1,0))</f>
        <v xml:space="preserve">BC Service Title 11 </v>
      </c>
      <c r="D27" s="326">
        <f>INDEX('BC Budget Details'!$3:$3,MATCH('BC Price List'!$A27,'BC Budget Details'!$1:$1,0))</f>
        <v>0</v>
      </c>
      <c r="E27" s="326">
        <f>INDEX('BC Budget Details'!$4:$4,MATCH('BC Price List'!$A27,'BC Budget Details'!$1:$1,0))</f>
        <v>0</v>
      </c>
      <c r="F27" s="251"/>
      <c r="G27" s="265">
        <f>INDEX('BC Budget Details'!$76:$76,MATCH('BC Price List'!$A27,'BC Budget Details'!$1:$1,0))</f>
        <v>0</v>
      </c>
      <c r="H27" s="251"/>
      <c r="I27" s="267">
        <f>INDEX('BC Budget Details'!$77:$77,MATCH('BC Price List'!$A27,'BC Budget Details'!$1:$1,0))</f>
        <v>0</v>
      </c>
      <c r="J27" s="268">
        <f>INDEX('BC Budget Details'!$38:$38,MATCH('BC Price List'!$A27,'BC Budget Details'!$1:$1,0))</f>
        <v>0</v>
      </c>
      <c r="K27" s="268"/>
      <c r="L27" s="267">
        <f>INDEX('BC Budget Details'!$78:$78,MATCH('BC Price List'!$A27,'BC Budget Details'!$1:$1,0))</f>
        <v>0</v>
      </c>
      <c r="M27" s="268">
        <f>INDEX('BC Budget Details'!$39:$39,MATCH('BC Price List'!$A27,'BC Budget Details'!$1:$1,0))</f>
        <v>0</v>
      </c>
      <c r="N27" s="246"/>
      <c r="O27" s="246"/>
      <c r="P27" s="254"/>
    </row>
    <row r="28" spans="1:16" outlineLevel="1">
      <c r="A28" s="327">
        <v>12</v>
      </c>
      <c r="B28" s="250">
        <v>12</v>
      </c>
      <c r="C28" s="326" t="str">
        <f>INDEX('BC Budget Details'!$2:$2,MATCH('BC Price List'!$A28,'BC Budget Details'!$1:$1,0))</f>
        <v xml:space="preserve">BC Service Title 12 </v>
      </c>
      <c r="D28" s="326">
        <f>INDEX('BC Budget Details'!$3:$3,MATCH('BC Price List'!$A28,'BC Budget Details'!$1:$1,0))</f>
        <v>0</v>
      </c>
      <c r="E28" s="326">
        <f>INDEX('BC Budget Details'!$4:$4,MATCH('BC Price List'!$A28,'BC Budget Details'!$1:$1,0))</f>
        <v>0</v>
      </c>
      <c r="F28" s="251"/>
      <c r="G28" s="265">
        <f>INDEX('BC Budget Details'!$76:$76,MATCH('BC Price List'!$A28,'BC Budget Details'!$1:$1,0))</f>
        <v>0</v>
      </c>
      <c r="H28" s="251"/>
      <c r="I28" s="267">
        <f>INDEX('BC Budget Details'!$77:$77,MATCH('BC Price List'!$A28,'BC Budget Details'!$1:$1,0))</f>
        <v>0</v>
      </c>
      <c r="J28" s="268">
        <f>INDEX('BC Budget Details'!$38:$38,MATCH('BC Price List'!$A28,'BC Budget Details'!$1:$1,0))</f>
        <v>0</v>
      </c>
      <c r="K28" s="268"/>
      <c r="L28" s="267">
        <f>INDEX('BC Budget Details'!$78:$78,MATCH('BC Price List'!$A28,'BC Budget Details'!$1:$1,0))</f>
        <v>0</v>
      </c>
      <c r="M28" s="268">
        <f>INDEX('BC Budget Details'!$39:$39,MATCH('BC Price List'!$A28,'BC Budget Details'!$1:$1,0))</f>
        <v>0</v>
      </c>
      <c r="N28" s="246"/>
      <c r="O28" s="246"/>
      <c r="P28" s="254"/>
    </row>
    <row r="29" spans="1:16" outlineLevel="1">
      <c r="A29" s="327">
        <v>13</v>
      </c>
      <c r="B29" s="250">
        <v>13</v>
      </c>
      <c r="C29" s="326" t="str">
        <f>INDEX('BC Budget Details'!$2:$2,MATCH('BC Price List'!$A29,'BC Budget Details'!$1:$1,0))</f>
        <v xml:space="preserve">BC Service Title 13 </v>
      </c>
      <c r="D29" s="326">
        <f>INDEX('BC Budget Details'!$3:$3,MATCH('BC Price List'!$A29,'BC Budget Details'!$1:$1,0))</f>
        <v>0</v>
      </c>
      <c r="E29" s="326">
        <f>INDEX('BC Budget Details'!$4:$4,MATCH('BC Price List'!$A29,'BC Budget Details'!$1:$1,0))</f>
        <v>0</v>
      </c>
      <c r="F29" s="251"/>
      <c r="G29" s="265">
        <f>INDEX('BC Budget Details'!$76:$76,MATCH('BC Price List'!$A29,'BC Budget Details'!$1:$1,0))</f>
        <v>0</v>
      </c>
      <c r="H29" s="251"/>
      <c r="I29" s="267">
        <f>INDEX('BC Budget Details'!$77:$77,MATCH('BC Price List'!$A29,'BC Budget Details'!$1:$1,0))</f>
        <v>0</v>
      </c>
      <c r="J29" s="268">
        <f>INDEX('BC Budget Details'!$38:$38,MATCH('BC Price List'!$A29,'BC Budget Details'!$1:$1,0))</f>
        <v>0</v>
      </c>
      <c r="K29" s="268"/>
      <c r="L29" s="267">
        <f>INDEX('BC Budget Details'!$78:$78,MATCH('BC Price List'!$A29,'BC Budget Details'!$1:$1,0))</f>
        <v>0</v>
      </c>
      <c r="M29" s="268">
        <f>INDEX('BC Budget Details'!$39:$39,MATCH('BC Price List'!$A29,'BC Budget Details'!$1:$1,0))</f>
        <v>0</v>
      </c>
      <c r="N29" s="246"/>
      <c r="O29" s="246"/>
      <c r="P29" s="254"/>
    </row>
    <row r="30" spans="1:16" outlineLevel="1">
      <c r="A30" s="327">
        <v>14</v>
      </c>
      <c r="B30" s="250">
        <v>14</v>
      </c>
      <c r="C30" s="326" t="str">
        <f>INDEX('BC Budget Details'!$2:$2,MATCH('BC Price List'!$A30,'BC Budget Details'!$1:$1,0))</f>
        <v xml:space="preserve">BC Service Title 14 </v>
      </c>
      <c r="D30" s="326">
        <f>INDEX('BC Budget Details'!$3:$3,MATCH('BC Price List'!$A30,'BC Budget Details'!$1:$1,0))</f>
        <v>0</v>
      </c>
      <c r="E30" s="326">
        <f>INDEX('BC Budget Details'!$4:$4,MATCH('BC Price List'!$A30,'BC Budget Details'!$1:$1,0))</f>
        <v>0</v>
      </c>
      <c r="F30" s="251"/>
      <c r="G30" s="265">
        <f>INDEX('BC Budget Details'!$76:$76,MATCH('BC Price List'!$A30,'BC Budget Details'!$1:$1,0))</f>
        <v>0</v>
      </c>
      <c r="H30" s="251"/>
      <c r="I30" s="267">
        <f>INDEX('BC Budget Details'!$77:$77,MATCH('BC Price List'!$A30,'BC Budget Details'!$1:$1,0))</f>
        <v>0</v>
      </c>
      <c r="J30" s="268">
        <f>INDEX('BC Budget Details'!$38:$38,MATCH('BC Price List'!$A30,'BC Budget Details'!$1:$1,0))</f>
        <v>0</v>
      </c>
      <c r="K30" s="268"/>
      <c r="L30" s="267">
        <f>INDEX('BC Budget Details'!$78:$78,MATCH('BC Price List'!$A30,'BC Budget Details'!$1:$1,0))</f>
        <v>0</v>
      </c>
      <c r="M30" s="268">
        <f>INDEX('BC Budget Details'!$39:$39,MATCH('BC Price List'!$A30,'BC Budget Details'!$1:$1,0))</f>
        <v>0</v>
      </c>
      <c r="N30" s="246"/>
      <c r="O30" s="246"/>
      <c r="P30" s="254"/>
    </row>
    <row r="31" spans="1:16" outlineLevel="1">
      <c r="A31" s="327">
        <v>15</v>
      </c>
      <c r="B31" s="250">
        <v>15</v>
      </c>
      <c r="C31" s="326" t="str">
        <f>INDEX('BC Budget Details'!$2:$2,MATCH('BC Price List'!$A31,'BC Budget Details'!$1:$1,0))</f>
        <v xml:space="preserve">BC Service Title 15 </v>
      </c>
      <c r="D31" s="326">
        <f>INDEX('BC Budget Details'!$3:$3,MATCH('BC Price List'!$A31,'BC Budget Details'!$1:$1,0))</f>
        <v>0</v>
      </c>
      <c r="E31" s="326">
        <f>INDEX('BC Budget Details'!$4:$4,MATCH('BC Price List'!$A31,'BC Budget Details'!$1:$1,0))</f>
        <v>0</v>
      </c>
      <c r="F31" s="251"/>
      <c r="G31" s="265">
        <f>INDEX('BC Budget Details'!$76:$76,MATCH('BC Price List'!$A31,'BC Budget Details'!$1:$1,0))</f>
        <v>0</v>
      </c>
      <c r="H31" s="251"/>
      <c r="I31" s="267">
        <f>INDEX('BC Budget Details'!$77:$77,MATCH('BC Price List'!$A31,'BC Budget Details'!$1:$1,0))</f>
        <v>0</v>
      </c>
      <c r="J31" s="268">
        <f>INDEX('BC Budget Details'!$38:$38,MATCH('BC Price List'!$A31,'BC Budget Details'!$1:$1,0))</f>
        <v>0</v>
      </c>
      <c r="K31" s="268"/>
      <c r="L31" s="267">
        <f>INDEX('BC Budget Details'!$78:$78,MATCH('BC Price List'!$A31,'BC Budget Details'!$1:$1,0))</f>
        <v>0</v>
      </c>
      <c r="M31" s="268">
        <f>INDEX('BC Budget Details'!$39:$39,MATCH('BC Price List'!$A31,'BC Budget Details'!$1:$1,0))</f>
        <v>0</v>
      </c>
      <c r="N31" s="246"/>
      <c r="O31" s="246"/>
      <c r="P31" s="254"/>
    </row>
    <row r="32" spans="1:16" outlineLevel="1">
      <c r="A32" s="327">
        <v>16</v>
      </c>
      <c r="B32" s="250">
        <v>16</v>
      </c>
      <c r="C32" s="326" t="str">
        <f>INDEX('BC Budget Details'!$2:$2,MATCH('BC Price List'!$A32,'BC Budget Details'!$1:$1,0))</f>
        <v xml:space="preserve">BC Service Title 16 </v>
      </c>
      <c r="D32" s="326">
        <f>INDEX('BC Budget Details'!$3:$3,MATCH('BC Price List'!$A32,'BC Budget Details'!$1:$1,0))</f>
        <v>0</v>
      </c>
      <c r="E32" s="326">
        <f>INDEX('BC Budget Details'!$4:$4,MATCH('BC Price List'!$A32,'BC Budget Details'!$1:$1,0))</f>
        <v>0</v>
      </c>
      <c r="F32" s="251"/>
      <c r="G32" s="265">
        <f>INDEX('BC Budget Details'!$76:$76,MATCH('BC Price List'!$A32,'BC Budget Details'!$1:$1,0))</f>
        <v>0</v>
      </c>
      <c r="H32" s="251"/>
      <c r="I32" s="267">
        <f>INDEX('BC Budget Details'!$77:$77,MATCH('BC Price List'!$A32,'BC Budget Details'!$1:$1,0))</f>
        <v>0</v>
      </c>
      <c r="J32" s="268">
        <f>INDEX('BC Budget Details'!$38:$38,MATCH('BC Price List'!$A32,'BC Budget Details'!$1:$1,0))</f>
        <v>0</v>
      </c>
      <c r="K32" s="268"/>
      <c r="L32" s="267">
        <f>INDEX('BC Budget Details'!$78:$78,MATCH('BC Price List'!$A32,'BC Budget Details'!$1:$1,0))</f>
        <v>0</v>
      </c>
      <c r="M32" s="268">
        <f>INDEX('BC Budget Details'!$39:$39,MATCH('BC Price List'!$A32,'BC Budget Details'!$1:$1,0))</f>
        <v>0</v>
      </c>
      <c r="N32" s="246"/>
      <c r="O32" s="246"/>
      <c r="P32" s="254"/>
    </row>
    <row r="33" spans="1:16" outlineLevel="1">
      <c r="A33" s="327">
        <v>17</v>
      </c>
      <c r="B33" s="250">
        <v>17</v>
      </c>
      <c r="C33" s="326" t="str">
        <f>INDEX('BC Budget Details'!$2:$2,MATCH('BC Price List'!$A33,'BC Budget Details'!$1:$1,0))</f>
        <v xml:space="preserve">BC Service Title 17 </v>
      </c>
      <c r="D33" s="326">
        <f>INDEX('BC Budget Details'!$3:$3,MATCH('BC Price List'!$A33,'BC Budget Details'!$1:$1,0))</f>
        <v>0</v>
      </c>
      <c r="E33" s="326">
        <f>INDEX('BC Budget Details'!$4:$4,MATCH('BC Price List'!$A33,'BC Budget Details'!$1:$1,0))</f>
        <v>0</v>
      </c>
      <c r="F33" s="251"/>
      <c r="G33" s="265">
        <f>INDEX('BC Budget Details'!$76:$76,MATCH('BC Price List'!$A33,'BC Budget Details'!$1:$1,0))</f>
        <v>0</v>
      </c>
      <c r="H33" s="251"/>
      <c r="I33" s="267">
        <f>INDEX('BC Budget Details'!$77:$77,MATCH('BC Price List'!$A33,'BC Budget Details'!$1:$1,0))</f>
        <v>0</v>
      </c>
      <c r="J33" s="268">
        <f>INDEX('BC Budget Details'!$38:$38,MATCH('BC Price List'!$A33,'BC Budget Details'!$1:$1,0))</f>
        <v>0</v>
      </c>
      <c r="K33" s="268"/>
      <c r="L33" s="267">
        <f>INDEX('BC Budget Details'!$78:$78,MATCH('BC Price List'!$A33,'BC Budget Details'!$1:$1,0))</f>
        <v>0</v>
      </c>
      <c r="M33" s="268">
        <f>INDEX('BC Budget Details'!$39:$39,MATCH('BC Price List'!$A33,'BC Budget Details'!$1:$1,0))</f>
        <v>0</v>
      </c>
      <c r="N33" s="246"/>
      <c r="O33" s="246"/>
      <c r="P33" s="254"/>
    </row>
    <row r="34" spans="1:16" outlineLevel="1">
      <c r="A34" s="327">
        <v>18</v>
      </c>
      <c r="B34" s="250">
        <v>18</v>
      </c>
      <c r="C34" s="326" t="str">
        <f>INDEX('BC Budget Details'!$2:$2,MATCH('BC Price List'!$A34,'BC Budget Details'!$1:$1,0))</f>
        <v xml:space="preserve">BC Service Title 18 </v>
      </c>
      <c r="D34" s="326">
        <f>INDEX('BC Budget Details'!$3:$3,MATCH('BC Price List'!$A34,'BC Budget Details'!$1:$1,0))</f>
        <v>0</v>
      </c>
      <c r="E34" s="326">
        <f>INDEX('BC Budget Details'!$4:$4,MATCH('BC Price List'!$A34,'BC Budget Details'!$1:$1,0))</f>
        <v>0</v>
      </c>
      <c r="F34" s="251"/>
      <c r="G34" s="265">
        <f>INDEX('BC Budget Details'!$76:$76,MATCH('BC Price List'!$A34,'BC Budget Details'!$1:$1,0))</f>
        <v>0</v>
      </c>
      <c r="H34" s="251"/>
      <c r="I34" s="267">
        <f>INDEX('BC Budget Details'!$77:$77,MATCH('BC Price List'!$A34,'BC Budget Details'!$1:$1,0))</f>
        <v>0</v>
      </c>
      <c r="J34" s="268">
        <f>INDEX('BC Budget Details'!$38:$38,MATCH('BC Price List'!$A34,'BC Budget Details'!$1:$1,0))</f>
        <v>0</v>
      </c>
      <c r="K34" s="268"/>
      <c r="L34" s="267">
        <f>INDEX('BC Budget Details'!$78:$78,MATCH('BC Price List'!$A34,'BC Budget Details'!$1:$1,0))</f>
        <v>0</v>
      </c>
      <c r="M34" s="268">
        <f>INDEX('BC Budget Details'!$39:$39,MATCH('BC Price List'!$A34,'BC Budget Details'!$1:$1,0))</f>
        <v>0</v>
      </c>
      <c r="N34" s="246"/>
      <c r="O34" s="246"/>
      <c r="P34" s="254"/>
    </row>
    <row r="35" spans="1:16" outlineLevel="1">
      <c r="A35" s="327">
        <v>19</v>
      </c>
      <c r="B35" s="250">
        <v>19</v>
      </c>
      <c r="C35" s="326" t="str">
        <f>INDEX('BC Budget Details'!$2:$2,MATCH('BC Price List'!$A35,'BC Budget Details'!$1:$1,0))</f>
        <v xml:space="preserve">BC Service Title 19 </v>
      </c>
      <c r="D35" s="326">
        <f>INDEX('BC Budget Details'!$3:$3,MATCH('BC Price List'!$A35,'BC Budget Details'!$1:$1,0))</f>
        <v>0</v>
      </c>
      <c r="E35" s="326">
        <f>INDEX('BC Budget Details'!$4:$4,MATCH('BC Price List'!$A35,'BC Budget Details'!$1:$1,0))</f>
        <v>0</v>
      </c>
      <c r="F35" s="251"/>
      <c r="G35" s="265">
        <f>INDEX('BC Budget Details'!$76:$76,MATCH('BC Price List'!$A35,'BC Budget Details'!$1:$1,0))</f>
        <v>0</v>
      </c>
      <c r="H35" s="251"/>
      <c r="I35" s="267">
        <f>INDEX('BC Budget Details'!$77:$77,MATCH('BC Price List'!$A35,'BC Budget Details'!$1:$1,0))</f>
        <v>0</v>
      </c>
      <c r="J35" s="268">
        <f>INDEX('BC Budget Details'!$38:$38,MATCH('BC Price List'!$A35,'BC Budget Details'!$1:$1,0))</f>
        <v>0</v>
      </c>
      <c r="K35" s="268"/>
      <c r="L35" s="267">
        <f>INDEX('BC Budget Details'!$78:$78,MATCH('BC Price List'!$A35,'BC Budget Details'!$1:$1,0))</f>
        <v>0</v>
      </c>
      <c r="M35" s="268">
        <f>INDEX('BC Budget Details'!$39:$39,MATCH('BC Price List'!$A35,'BC Budget Details'!$1:$1,0))</f>
        <v>0</v>
      </c>
      <c r="N35" s="246"/>
      <c r="O35" s="246"/>
      <c r="P35" s="254"/>
    </row>
    <row r="36" spans="1:16" outlineLevel="1">
      <c r="A36" s="327">
        <v>20</v>
      </c>
      <c r="B36" s="250">
        <v>20</v>
      </c>
      <c r="C36" s="326" t="str">
        <f>INDEX('BC Budget Details'!$2:$2,MATCH('BC Price List'!$A36,'BC Budget Details'!$1:$1,0))</f>
        <v xml:space="preserve">BC Service Title 20 </v>
      </c>
      <c r="D36" s="326">
        <f>INDEX('BC Budget Details'!$3:$3,MATCH('BC Price List'!$A36,'BC Budget Details'!$1:$1,0))</f>
        <v>0</v>
      </c>
      <c r="E36" s="326">
        <f>INDEX('BC Budget Details'!$4:$4,MATCH('BC Price List'!$A36,'BC Budget Details'!$1:$1,0))</f>
        <v>0</v>
      </c>
      <c r="F36" s="251"/>
      <c r="G36" s="265">
        <f>INDEX('BC Budget Details'!$76:$76,MATCH('BC Price List'!$A36,'BC Budget Details'!$1:$1,0))</f>
        <v>0</v>
      </c>
      <c r="H36" s="251"/>
      <c r="I36" s="267">
        <f>INDEX('BC Budget Details'!$77:$77,MATCH('BC Price List'!$A36,'BC Budget Details'!$1:$1,0))</f>
        <v>0</v>
      </c>
      <c r="J36" s="268">
        <f>INDEX('BC Budget Details'!$38:$38,MATCH('BC Price List'!$A36,'BC Budget Details'!$1:$1,0))</f>
        <v>0</v>
      </c>
      <c r="K36" s="268"/>
      <c r="L36" s="267">
        <f>INDEX('BC Budget Details'!$78:$78,MATCH('BC Price List'!$A36,'BC Budget Details'!$1:$1,0))</f>
        <v>0</v>
      </c>
      <c r="M36" s="268">
        <f>INDEX('BC Budget Details'!$39:$39,MATCH('BC Price List'!$A36,'BC Budget Details'!$1:$1,0))</f>
        <v>0</v>
      </c>
      <c r="N36" s="246"/>
      <c r="O36" s="246"/>
      <c r="P36" s="254"/>
    </row>
    <row r="37" spans="1:16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60"/>
    </row>
  </sheetData>
  <sheetProtection algorithmName="SHA-512" hashValue="ku0DgKXzCX0FJGTpSk7zbAVNXQL8Yzv+n4zY4dcmOc/zzqiZGnOq3UMnYzazUcdh63d0+k6sLzqpE+ewcgsUDw==" saltValue="Om//Hwu7mgIGeJ4NDGN1GQ==" spinCount="100000" sheet="1" objects="1" scenarios="1"/>
  <mergeCells count="11">
    <mergeCell ref="C14:I14"/>
    <mergeCell ref="A1:P1"/>
    <mergeCell ref="B4:D4"/>
    <mergeCell ref="F4:O11"/>
    <mergeCell ref="B5:D5"/>
    <mergeCell ref="B6:D6"/>
    <mergeCell ref="B7:D7"/>
    <mergeCell ref="B8:D8"/>
    <mergeCell ref="B9:D9"/>
    <mergeCell ref="B10:D10"/>
    <mergeCell ref="B11:D11"/>
  </mergeCells>
  <dataValidations count="3">
    <dataValidation type="decimal" operator="greaterThanOrEqual" allowBlank="1" showInputMessage="1" showErrorMessage="1" prompt="Enter numeric data only." sqref="B7:D7" xr:uid="{FFB2C6FE-5914-4235-826D-886A72CE0C3F}">
      <formula1>1</formula1>
    </dataValidation>
    <dataValidation allowBlank="1" showInputMessage="1" showErrorMessage="1" prompt="Enter Business Contract (BC) fund number. If it is to be set up, please put &quot;TBD&quot;." sqref="B9:D9" xr:uid="{06B0011D-866A-4FE0-878B-7C20DA6438BD}"/>
    <dataValidation allowBlank="1" showInputMessage="1" showErrorMessage="1" prompt="Enter the start date and end date of the contract." sqref="B6" xr:uid="{661EA9FD-F984-4D4E-A0C6-4E056816F48C}"/>
  </dataValidations>
  <pageMargins left="0.7" right="0.7" top="0.75" bottom="0.75" header="0.3" footer="0.3"/>
  <pageSetup orientation="portrait" r:id="rId1"/>
  <ignoredErrors>
    <ignoredError sqref="B5:D11 C4:D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C9D3-3406-4CD5-91AC-A59B2ABC266D}">
  <dimension ref="A1:C12"/>
  <sheetViews>
    <sheetView workbookViewId="0">
      <selection activeCell="C7" sqref="C7"/>
    </sheetView>
  </sheetViews>
  <sheetFormatPr defaultRowHeight="14.4"/>
  <cols>
    <col min="1" max="1" width="15" bestFit="1" customWidth="1"/>
  </cols>
  <sheetData>
    <row r="1" spans="1:3">
      <c r="A1" t="s">
        <v>165</v>
      </c>
      <c r="C1" t="s">
        <v>185</v>
      </c>
    </row>
    <row r="2" spans="1:3">
      <c r="A2" t="s">
        <v>166</v>
      </c>
      <c r="C2">
        <v>2020</v>
      </c>
    </row>
    <row r="3" spans="1:3">
      <c r="A3" t="s">
        <v>167</v>
      </c>
      <c r="C3">
        <v>2021</v>
      </c>
    </row>
    <row r="4" spans="1:3">
      <c r="A4" t="s">
        <v>168</v>
      </c>
      <c r="C4">
        <v>2022</v>
      </c>
    </row>
    <row r="5" spans="1:3">
      <c r="A5" t="s">
        <v>169</v>
      </c>
      <c r="C5">
        <v>2023</v>
      </c>
    </row>
    <row r="6" spans="1:3">
      <c r="A6" t="s">
        <v>170</v>
      </c>
      <c r="C6">
        <v>2024</v>
      </c>
    </row>
    <row r="7" spans="1:3">
      <c r="A7" t="s">
        <v>171</v>
      </c>
      <c r="C7">
        <v>2025</v>
      </c>
    </row>
    <row r="8" spans="1:3">
      <c r="A8" t="s">
        <v>172</v>
      </c>
      <c r="C8">
        <v>2026</v>
      </c>
    </row>
    <row r="9" spans="1:3">
      <c r="A9" t="s">
        <v>173</v>
      </c>
      <c r="C9">
        <v>2027</v>
      </c>
    </row>
    <row r="10" spans="1:3">
      <c r="A10" t="s">
        <v>174</v>
      </c>
      <c r="C10">
        <v>2028</v>
      </c>
    </row>
    <row r="11" spans="1:3">
      <c r="A11" t="s">
        <v>175</v>
      </c>
      <c r="C11">
        <v>2029</v>
      </c>
    </row>
    <row r="12" spans="1:3">
      <c r="A12" t="s">
        <v>176</v>
      </c>
      <c r="C12">
        <v>2030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BC Budget Summary</vt:lpstr>
      <vt:lpstr>BC Budget Details</vt:lpstr>
      <vt:lpstr>BC Price List</vt:lpstr>
      <vt:lpstr>Keys</vt:lpstr>
    </vt:vector>
  </TitlesOfParts>
  <Company>UCLA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Chan (BFS)</dc:creator>
  <cp:lastModifiedBy>Mary Chan</cp:lastModifiedBy>
  <dcterms:created xsi:type="dcterms:W3CDTF">2021-02-20T01:15:50Z</dcterms:created>
  <dcterms:modified xsi:type="dcterms:W3CDTF">2024-07-09T17:19:40Z</dcterms:modified>
</cp:coreProperties>
</file>